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F14" i="1" l="1"/>
  <c r="G13" i="1"/>
  <c r="G12" i="1"/>
  <c r="G11" i="1"/>
  <c r="H279" i="4"/>
  <c r="L12" i="1" s="1"/>
  <c r="G279" i="4"/>
  <c r="J12" i="1" s="1"/>
  <c r="F279" i="4"/>
  <c r="D279" i="4"/>
  <c r="H278" i="4"/>
  <c r="H280" i="4" s="1"/>
  <c r="G278" i="4"/>
  <c r="G280" i="4" s="1"/>
  <c r="F278" i="4"/>
  <c r="F280" i="4" s="1"/>
  <c r="D278" i="4"/>
  <c r="D280" i="4" s="1"/>
  <c r="H244" i="4"/>
  <c r="L11" i="1" s="1"/>
  <c r="G244" i="4"/>
  <c r="J11" i="1" s="1"/>
  <c r="F244" i="4"/>
  <c r="D244" i="4"/>
  <c r="H243" i="4"/>
  <c r="G243" i="4"/>
  <c r="F243" i="4"/>
  <c r="F245" i="4" s="1"/>
  <c r="D243" i="4"/>
  <c r="D245" i="4" s="1"/>
  <c r="F13" i="1"/>
  <c r="H12" i="1" l="1"/>
  <c r="H11" i="1"/>
  <c r="L13" i="1"/>
  <c r="L14" i="1" s="1"/>
  <c r="K12" i="1"/>
  <c r="H245" i="4"/>
  <c r="K11" i="1"/>
  <c r="K13" i="1" s="1"/>
  <c r="K14" i="1" s="1"/>
  <c r="G245" i="4"/>
  <c r="I11" i="1"/>
  <c r="J13" i="1"/>
  <c r="J14" i="1" s="1"/>
  <c r="I12" i="1"/>
  <c r="I13" i="1" s="1"/>
  <c r="I14" i="1" s="1"/>
  <c r="H13" i="1" l="1"/>
  <c r="H14" i="1" s="1"/>
  <c r="L25" i="1" l="1"/>
  <c r="L21" i="1"/>
  <c r="K21" i="1"/>
  <c r="J23" i="1"/>
  <c r="I23" i="1"/>
  <c r="I21" i="1"/>
  <c r="H279" i="5"/>
  <c r="L28" i="1" s="1"/>
  <c r="G279" i="5"/>
  <c r="J28" i="1" s="1"/>
  <c r="F279" i="5"/>
  <c r="D279" i="5"/>
  <c r="H278" i="5"/>
  <c r="H280" i="5" s="1"/>
  <c r="G278" i="5"/>
  <c r="G280" i="5" s="1"/>
  <c r="F278" i="5"/>
  <c r="D278" i="5"/>
  <c r="D280" i="5" s="1"/>
  <c r="H244" i="5"/>
  <c r="L27" i="1" s="1"/>
  <c r="G244" i="5"/>
  <c r="J27" i="1" s="1"/>
  <c r="F244" i="5"/>
  <c r="D244" i="5"/>
  <c r="H243" i="5"/>
  <c r="H245" i="5" s="1"/>
  <c r="G243" i="5"/>
  <c r="G245" i="5" s="1"/>
  <c r="F243" i="5"/>
  <c r="H27" i="1" s="1"/>
  <c r="D243" i="5"/>
  <c r="D245" i="5" s="1"/>
  <c r="H209" i="5"/>
  <c r="L26" i="1" s="1"/>
  <c r="G209" i="5"/>
  <c r="J26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5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4" i="1" s="1"/>
  <c r="G139" i="5"/>
  <c r="J24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23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22" i="1" s="1"/>
  <c r="G69" i="5"/>
  <c r="J22" i="1" s="1"/>
  <c r="F69" i="5"/>
  <c r="D69" i="5"/>
  <c r="H68" i="5"/>
  <c r="H70" i="5" s="1"/>
  <c r="G68" i="5"/>
  <c r="G70" i="5" s="1"/>
  <c r="F68" i="5"/>
  <c r="F70" i="5" s="1"/>
  <c r="D68" i="5"/>
  <c r="H34" i="5"/>
  <c r="G34" i="5"/>
  <c r="J21" i="1" s="1"/>
  <c r="F34" i="5"/>
  <c r="D34" i="5"/>
  <c r="H33" i="5"/>
  <c r="H35" i="5" s="1"/>
  <c r="G33" i="5"/>
  <c r="F33" i="5"/>
  <c r="H21" i="1" s="1"/>
  <c r="D33" i="5"/>
  <c r="G21" i="1" s="1"/>
  <c r="F29" i="1"/>
  <c r="I28" i="1" l="1"/>
  <c r="K28" i="1"/>
  <c r="I27" i="1"/>
  <c r="K27" i="1"/>
  <c r="I26" i="1"/>
  <c r="K26" i="1"/>
  <c r="I25" i="1"/>
  <c r="K25" i="1"/>
  <c r="I24" i="1"/>
  <c r="K24" i="1"/>
  <c r="K23" i="1"/>
  <c r="L29" i="1"/>
  <c r="K22" i="1"/>
  <c r="I22" i="1"/>
  <c r="J29" i="1"/>
  <c r="H23" i="1"/>
  <c r="F245" i="5"/>
  <c r="F280" i="5"/>
  <c r="H28" i="1"/>
  <c r="H26" i="1"/>
  <c r="H25" i="1"/>
  <c r="H24" i="1"/>
  <c r="H22" i="1"/>
  <c r="F35" i="5"/>
  <c r="G35" i="5"/>
  <c r="D35" i="5"/>
  <c r="D70" i="5"/>
  <c r="AE33" i="4"/>
  <c r="V14" i="4"/>
  <c r="M103" i="4"/>
  <c r="M33" i="4"/>
  <c r="H209" i="4"/>
  <c r="L8" i="1" s="1"/>
  <c r="H208" i="4"/>
  <c r="D33" i="4"/>
  <c r="H210" i="4" l="1"/>
  <c r="K8" i="1"/>
  <c r="I29" i="1"/>
  <c r="K29" i="1"/>
  <c r="H29" i="1"/>
  <c r="F103" i="4"/>
  <c r="G103" i="4"/>
  <c r="O33" i="4"/>
  <c r="Z120" i="4" l="1"/>
  <c r="L44" i="1" s="1"/>
  <c r="Y120" i="4"/>
  <c r="J44" i="1" s="1"/>
  <c r="X120" i="4"/>
  <c r="V120" i="4"/>
  <c r="Z119" i="4"/>
  <c r="Y119" i="4"/>
  <c r="Y121" i="4" s="1"/>
  <c r="X119" i="4"/>
  <c r="X121" i="4" s="1"/>
  <c r="V119" i="4"/>
  <c r="Z85" i="4"/>
  <c r="L43" i="1" s="1"/>
  <c r="Y85" i="4"/>
  <c r="J43" i="1" s="1"/>
  <c r="X85" i="4"/>
  <c r="V85" i="4"/>
  <c r="Z84" i="4"/>
  <c r="Y84" i="4"/>
  <c r="X84" i="4"/>
  <c r="V84" i="4"/>
  <c r="Z50" i="4"/>
  <c r="L42" i="1" s="1"/>
  <c r="Y50" i="4"/>
  <c r="J42" i="1" s="1"/>
  <c r="X50" i="4"/>
  <c r="V50" i="4"/>
  <c r="Z49" i="4"/>
  <c r="Z51" i="4" s="1"/>
  <c r="Y49" i="4"/>
  <c r="X49" i="4"/>
  <c r="X51" i="4" s="1"/>
  <c r="V49" i="4"/>
  <c r="V15" i="4"/>
  <c r="G43" i="1" s="1"/>
  <c r="G41" i="1"/>
  <c r="Q278" i="4"/>
  <c r="K38" i="1" s="1"/>
  <c r="Q279" i="4"/>
  <c r="L38" i="1" s="1"/>
  <c r="P279" i="4"/>
  <c r="J38" i="1" s="1"/>
  <c r="O279" i="4"/>
  <c r="M279" i="4"/>
  <c r="P278" i="4"/>
  <c r="O278" i="4"/>
  <c r="M278" i="4"/>
  <c r="Q244" i="4"/>
  <c r="L37" i="1" s="1"/>
  <c r="P244" i="4"/>
  <c r="J37" i="1" s="1"/>
  <c r="O244" i="4"/>
  <c r="M244" i="4"/>
  <c r="Q243" i="4"/>
  <c r="P243" i="4"/>
  <c r="O243" i="4"/>
  <c r="M243" i="4"/>
  <c r="M245" i="4" s="1"/>
  <c r="Q209" i="4"/>
  <c r="L36" i="1" s="1"/>
  <c r="P209" i="4"/>
  <c r="J36" i="1" s="1"/>
  <c r="O209" i="4"/>
  <c r="M209" i="4"/>
  <c r="Q208" i="4"/>
  <c r="P208" i="4"/>
  <c r="P210" i="4" s="1"/>
  <c r="O208" i="4"/>
  <c r="M208" i="4"/>
  <c r="M210" i="4" s="1"/>
  <c r="Q174" i="4"/>
  <c r="L35" i="1" s="1"/>
  <c r="P174" i="4"/>
  <c r="J35" i="1" s="1"/>
  <c r="O174" i="4"/>
  <c r="M174" i="4"/>
  <c r="Q173" i="4"/>
  <c r="P173" i="4"/>
  <c r="O173" i="4"/>
  <c r="H35" i="1" s="1"/>
  <c r="M173" i="4"/>
  <c r="M175" i="4" s="1"/>
  <c r="Q139" i="4"/>
  <c r="L34" i="1" s="1"/>
  <c r="P139" i="4"/>
  <c r="J34" i="1" s="1"/>
  <c r="O139" i="4"/>
  <c r="M139" i="4"/>
  <c r="Q138" i="4"/>
  <c r="P138" i="4"/>
  <c r="O138" i="4"/>
  <c r="O140" i="4" s="1"/>
  <c r="M138" i="4"/>
  <c r="M140" i="4" s="1"/>
  <c r="Q104" i="4"/>
  <c r="L33" i="1" s="1"/>
  <c r="P104" i="4"/>
  <c r="J33" i="1" s="1"/>
  <c r="O104" i="4"/>
  <c r="M104" i="4"/>
  <c r="Q103" i="4"/>
  <c r="P103" i="4"/>
  <c r="O103" i="4"/>
  <c r="M105" i="4"/>
  <c r="Q69" i="4"/>
  <c r="L32" i="1" s="1"/>
  <c r="P69" i="4"/>
  <c r="J32" i="1" s="1"/>
  <c r="O69" i="4"/>
  <c r="M69" i="4"/>
  <c r="Q68" i="4"/>
  <c r="P68" i="4"/>
  <c r="O68" i="4"/>
  <c r="M68" i="4"/>
  <c r="M70" i="4" s="1"/>
  <c r="AI103" i="4"/>
  <c r="K17" i="1" s="1"/>
  <c r="AI104" i="4"/>
  <c r="L17" i="1" s="1"/>
  <c r="AI68" i="4"/>
  <c r="K16" i="1" s="1"/>
  <c r="AI69" i="4"/>
  <c r="L16" i="1" s="1"/>
  <c r="AI139" i="4"/>
  <c r="L18" i="1" s="1"/>
  <c r="AH139" i="4"/>
  <c r="J18" i="1" s="1"/>
  <c r="AG139" i="4"/>
  <c r="AE139" i="4"/>
  <c r="AI138" i="4"/>
  <c r="AI140" i="4" s="1"/>
  <c r="AH138" i="4"/>
  <c r="AG138" i="4"/>
  <c r="AE138" i="4"/>
  <c r="AE140" i="4" s="1"/>
  <c r="AH104" i="4"/>
  <c r="J17" i="1" s="1"/>
  <c r="AG104" i="4"/>
  <c r="AE104" i="4"/>
  <c r="AH103" i="4"/>
  <c r="AG103" i="4"/>
  <c r="AE103" i="4"/>
  <c r="AH69" i="4"/>
  <c r="J16" i="1" s="1"/>
  <c r="AG69" i="4"/>
  <c r="AE69" i="4"/>
  <c r="AH68" i="4"/>
  <c r="AG68" i="4"/>
  <c r="AE68" i="4"/>
  <c r="AE34" i="4"/>
  <c r="G15" i="1"/>
  <c r="H33" i="4"/>
  <c r="K3" i="1" s="1"/>
  <c r="H34" i="4"/>
  <c r="L3" i="1" s="1"/>
  <c r="G209" i="4"/>
  <c r="J8" i="1" s="1"/>
  <c r="F209" i="4"/>
  <c r="D209" i="4"/>
  <c r="G208" i="4"/>
  <c r="I8" i="1" s="1"/>
  <c r="F208" i="4"/>
  <c r="H8" i="1" s="1"/>
  <c r="D208" i="4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4" i="1" s="1"/>
  <c r="Z15" i="4"/>
  <c r="L41" i="1" s="1"/>
  <c r="Z14" i="4"/>
  <c r="K41" i="1" s="1"/>
  <c r="Y15" i="4"/>
  <c r="J41" i="1" s="1"/>
  <c r="Y14" i="4"/>
  <c r="I41" i="1" s="1"/>
  <c r="X15" i="4"/>
  <c r="X14" i="4"/>
  <c r="H41" i="1" s="1"/>
  <c r="AI34" i="4"/>
  <c r="L15" i="1" s="1"/>
  <c r="AH34" i="4"/>
  <c r="J15" i="1" s="1"/>
  <c r="AG34" i="4"/>
  <c r="AI33" i="4"/>
  <c r="K15" i="1" s="1"/>
  <c r="AH33" i="4"/>
  <c r="I15" i="1" s="1"/>
  <c r="AG33" i="4"/>
  <c r="H15" i="1" s="1"/>
  <c r="Q34" i="4"/>
  <c r="L31" i="1" s="1"/>
  <c r="P34" i="4"/>
  <c r="J31" i="1" s="1"/>
  <c r="O34" i="4"/>
  <c r="Q33" i="4"/>
  <c r="K31" i="1" s="1"/>
  <c r="P33" i="4"/>
  <c r="I31" i="1" s="1"/>
  <c r="H31" i="1"/>
  <c r="G34" i="4"/>
  <c r="J3" i="1" s="1"/>
  <c r="G33" i="4"/>
  <c r="I3" i="1" s="1"/>
  <c r="V86" i="4" l="1"/>
  <c r="AE105" i="4"/>
  <c r="D210" i="4"/>
  <c r="P140" i="4"/>
  <c r="D105" i="4"/>
  <c r="AE70" i="4"/>
  <c r="G17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5" i="1"/>
  <c r="Y51" i="4"/>
  <c r="J45" i="1"/>
  <c r="Q280" i="4"/>
  <c r="P105" i="4"/>
  <c r="P70" i="4"/>
  <c r="J39" i="1"/>
  <c r="AH105" i="4"/>
  <c r="I16" i="1"/>
  <c r="I42" i="1"/>
  <c r="I44" i="1"/>
  <c r="K42" i="1"/>
  <c r="K44" i="1"/>
  <c r="H16" i="1"/>
  <c r="I43" i="1"/>
  <c r="K43" i="1"/>
  <c r="H18" i="1"/>
  <c r="J19" i="1"/>
  <c r="L19" i="1"/>
  <c r="AG105" i="4"/>
  <c r="H17" i="1"/>
  <c r="Q210" i="4"/>
  <c r="Q175" i="4"/>
  <c r="Q140" i="4"/>
  <c r="Q105" i="4"/>
  <c r="Q70" i="4"/>
  <c r="L39" i="1"/>
  <c r="G105" i="4"/>
  <c r="H175" i="4"/>
  <c r="H140" i="4"/>
  <c r="H105" i="4"/>
  <c r="H70" i="4"/>
  <c r="G175" i="4"/>
  <c r="H44" i="1"/>
  <c r="H43" i="1"/>
  <c r="H42" i="1"/>
  <c r="I33" i="1"/>
  <c r="I35" i="1"/>
  <c r="I37" i="1"/>
  <c r="K33" i="1"/>
  <c r="K35" i="1"/>
  <c r="K37" i="1"/>
  <c r="AI105" i="4"/>
  <c r="I17" i="1"/>
  <c r="I32" i="1"/>
  <c r="I34" i="1"/>
  <c r="I36" i="1"/>
  <c r="I38" i="1"/>
  <c r="K32" i="1"/>
  <c r="K34" i="1"/>
  <c r="K36" i="1"/>
  <c r="I18" i="1"/>
  <c r="K18" i="1"/>
  <c r="K19" i="1" s="1"/>
  <c r="O280" i="4"/>
  <c r="H38" i="1"/>
  <c r="O245" i="4"/>
  <c r="H37" i="1"/>
  <c r="H36" i="1"/>
  <c r="O175" i="4"/>
  <c r="H34" i="1"/>
  <c r="O105" i="4"/>
  <c r="H33" i="1"/>
  <c r="O70" i="4"/>
  <c r="H32" i="1"/>
  <c r="K7" i="1"/>
  <c r="L9" i="1"/>
  <c r="J9" i="1"/>
  <c r="I6" i="1"/>
  <c r="K5" i="1"/>
  <c r="AG35" i="4"/>
  <c r="I5" i="1"/>
  <c r="I7" i="1"/>
  <c r="K4" i="1"/>
  <c r="K6" i="1"/>
  <c r="G70" i="4"/>
  <c r="I4" i="1"/>
  <c r="F140" i="4"/>
  <c r="F210" i="4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I19" i="1" l="1"/>
  <c r="G5" i="1"/>
  <c r="G25" i="1"/>
  <c r="G29" i="1" s="1"/>
  <c r="F30" i="1" s="1"/>
  <c r="H19" i="1"/>
  <c r="K45" i="1"/>
  <c r="I45" i="1"/>
  <c r="I39" i="1"/>
  <c r="K39" i="1"/>
  <c r="H45" i="1"/>
  <c r="M35" i="4"/>
  <c r="G31" i="1"/>
  <c r="H39" i="1"/>
  <c r="K9" i="1"/>
  <c r="I9" i="1"/>
  <c r="D35" i="4"/>
  <c r="F39" i="1"/>
  <c r="F34" i="4"/>
  <c r="F33" i="4"/>
  <c r="H3" i="1" s="1"/>
  <c r="L30" i="1" l="1"/>
  <c r="I30" i="1"/>
  <c r="K30" i="1"/>
  <c r="J30" i="1"/>
  <c r="H30" i="1"/>
  <c r="F35" i="4"/>
  <c r="H9" i="1" s="1"/>
  <c r="G45" i="1" l="1"/>
  <c r="F45" i="1"/>
  <c r="G39" i="1"/>
  <c r="F40" i="1" s="1"/>
  <c r="G19" i="1"/>
  <c r="F19" i="1"/>
  <c r="G9" i="1"/>
  <c r="F9" i="1"/>
  <c r="G47" i="1" l="1"/>
  <c r="K40" i="1"/>
  <c r="L40" i="1"/>
  <c r="I40" i="1"/>
  <c r="J40" i="1"/>
  <c r="H40" i="1"/>
  <c r="F20" i="1"/>
  <c r="F46" i="1"/>
  <c r="F10" i="1"/>
  <c r="F47" i="1" l="1"/>
  <c r="J46" i="1"/>
  <c r="L46" i="1"/>
  <c r="I46" i="1"/>
  <c r="K46" i="1"/>
  <c r="H46" i="1"/>
  <c r="J20" i="1"/>
  <c r="L20" i="1"/>
  <c r="K20" i="1"/>
  <c r="H20" i="1"/>
  <c r="I20" i="1"/>
  <c r="H10" i="1"/>
  <c r="H47" i="1" s="1"/>
  <c r="K10" i="1"/>
  <c r="K47" i="1" s="1"/>
  <c r="L10" i="1"/>
  <c r="L47" i="1" s="1"/>
  <c r="I10" i="1"/>
  <c r="I47" i="1" s="1"/>
  <c r="J10" i="1"/>
  <c r="J47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<sst xmlns="http://schemas.openxmlformats.org/spreadsheetml/2006/main" count="715" uniqueCount="116">
  <si>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</si>
  <si>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</si>
  <si>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</si>
  <si>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</si>
  <si>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</si>
  <si>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</si>
  <si>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</si>
  <si>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</si>
  <si>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</si>
  <si>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</si>
  <si>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</si>
  <si>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</si>
  <si>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</si>
  <si>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</si>
  <si>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</si>
  <si>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</si>
  <si>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</si>
  <si>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</si>
  <si>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</si>
  <si>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</si>
  <si>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</si>
  <si>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</si>
  <si>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</si>
  <si>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</si>
  <si>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</si>
  <si>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</si>
  <si>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</si>
  <si>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</si>
  <si>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</si>
  <si>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</si>
  <si>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</si>
  <si>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</si>
  <si>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</si>
  <si>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</si>
  <si>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</si>
  <si>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</si>
  <si>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</si>
  <si>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</si>
  <si>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</si>
  <si>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</si>
  <si>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</si>
  <si>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</si>
  <si>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</si>
  <si>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</si>
  <si>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</si>
  <si>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</si>
  <si>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</si>
  <si>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</si>
  <si>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</si>
  <si>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</si>
  <si>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</si>
  <si>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</si>
  <si>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</si>
  <si>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</si>
  <si>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</si>
  <si>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</si>
  <si>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</si>
  <si>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</si>
  <si>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</si>
  <si>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</si>
  <si>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</si>
  <si>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</si>
  <si>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</si>
  <si>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</si>
  <si>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</si>
  <si>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</si>
  <si>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</si>
  <si>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</si>
  <si>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</si>
  <si>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</si>
  <si>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</si>
  <si>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</si>
  <si>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</si>
  <si>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</si>
  <si>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</si>
  <si>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</si>
  <si>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</si>
  <si>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</si>
  <si>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</si>
  <si>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</si>
  <si>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</si>
  <si>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</si>
  <si>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</si>
  <si>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</si>
  <si>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</si>
  <si>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</si>
  <si>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</si>
  <si>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</si>
  <si>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</si>
  <si>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CUAUHTÉMOC</t>
  </si>
  <si>
    <t>HERENCIA Y
EVOLUCIÓN</t>
  </si>
  <si>
    <t>1y2</t>
  </si>
  <si>
    <t>3y4</t>
  </si>
  <si>
    <t>Identficación del ADN</t>
  </si>
  <si>
    <t>Elaboración de fósiles con yeso</t>
  </si>
  <si>
    <t>Práctica 1-Identificación ADN</t>
  </si>
  <si>
    <t>C.D.</t>
  </si>
  <si>
    <t>Guadalupe Patricia</t>
  </si>
  <si>
    <t>Trueba César</t>
  </si>
  <si>
    <t>13:10-14:00</t>
  </si>
  <si>
    <t>P</t>
  </si>
  <si>
    <t>12:20-13:10</t>
  </si>
  <si>
    <t>M.D.</t>
  </si>
  <si>
    <t>Amintha</t>
  </si>
  <si>
    <t>Bernal López</t>
  </si>
  <si>
    <t xml:space="preserve">Tatiana </t>
  </si>
  <si>
    <t>Aguilar Gómez</t>
  </si>
  <si>
    <t>12:30-13:10</t>
  </si>
  <si>
    <t>Yolanda Isela</t>
  </si>
  <si>
    <t>Corona Becerril</t>
  </si>
  <si>
    <t>14:00-14:50</t>
  </si>
  <si>
    <t>Jinnah Mahelet</t>
  </si>
  <si>
    <t>Benítez Velázquez</t>
  </si>
  <si>
    <t>Práct-2-Elaborac. de fósiles/yeso</t>
  </si>
  <si>
    <t>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</si>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</sst>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297">
    <xf numFmtId="0" fontId="0" fillId="0" borderId="0" xfId="0" applyFont="1" applyAlignment="1"/>
    <xf numFmtId="0" fontId="15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90" wrapText="1"/>
    </xf>
    <xf numFmtId="0" fontId="20" fillId="0" borderId="11" xfId="0" applyFont="1" applyBorder="1" applyAlignment="1">
      <alignment vertical="center"/>
    </xf>
    <xf numFmtId="1" fontId="21" fillId="0" borderId="6" xfId="0" applyNumberFormat="1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textRotation="90" wrapText="1"/>
    </xf>
    <xf numFmtId="1" fontId="16" fillId="3" borderId="12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6" fillId="3" borderId="1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7" fillId="2" borderId="6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0" fillId="0" borderId="7" xfId="0" applyFont="1" applyBorder="1"/>
    <xf numFmtId="0" fontId="20" fillId="0" borderId="8" xfId="0" applyFont="1" applyBorder="1" applyAlignment="1">
      <alignment vertical="center"/>
    </xf>
    <xf numFmtId="0" fontId="28" fillId="6" borderId="7" xfId="0" applyFont="1" applyFill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/>
    </xf>
    <xf numFmtId="0" fontId="12" fillId="0" borderId="31" xfId="0" applyFont="1" applyBorder="1" applyAlignment="1"/>
    <xf numFmtId="0" fontId="0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4" xfId="0" applyFont="1" applyBorder="1" applyAlignment="1"/>
    <xf numFmtId="0" fontId="12" fillId="0" borderId="35" xfId="0" applyFont="1" applyBorder="1" applyAlignment="1"/>
    <xf numFmtId="0" fontId="12" fillId="0" borderId="35" xfId="0" applyFont="1" applyBorder="1" applyAlignment="1">
      <alignment horizontal="center"/>
    </xf>
    <xf numFmtId="0" fontId="12" fillId="0" borderId="38" xfId="0" applyFont="1" applyBorder="1" applyAlignment="1"/>
    <xf numFmtId="0" fontId="12" fillId="0" borderId="39" xfId="0" applyFont="1" applyBorder="1" applyAlignment="1"/>
    <xf numFmtId="0" fontId="22" fillId="9" borderId="39" xfId="0" applyFont="1" applyFill="1" applyBorder="1" applyAlignment="1"/>
    <xf numFmtId="0" fontId="22" fillId="9" borderId="39" xfId="0" applyFont="1" applyFill="1" applyBorder="1" applyAlignment="1">
      <alignment horizontal="center"/>
    </xf>
    <xf numFmtId="0" fontId="32" fillId="9" borderId="39" xfId="0" applyFont="1" applyFill="1" applyBorder="1" applyAlignment="1">
      <alignment horizontal="right" vertical="center"/>
    </xf>
    <xf numFmtId="0" fontId="32" fillId="9" borderId="35" xfId="0" applyFont="1" applyFill="1" applyBorder="1" applyAlignment="1">
      <alignment horizontal="right" vertical="center"/>
    </xf>
    <xf numFmtId="0" fontId="0" fillId="10" borderId="35" xfId="0" applyFont="1" applyFill="1" applyBorder="1" applyAlignment="1">
      <alignment horizontal="center" vertical="center"/>
    </xf>
    <xf numFmtId="0" fontId="11" fillId="0" borderId="32" xfId="0" applyFont="1" applyBorder="1" applyAlignment="1"/>
    <xf numFmtId="0" fontId="12" fillId="0" borderId="40" xfId="0" applyFont="1" applyBorder="1" applyAlignment="1"/>
    <xf numFmtId="0" fontId="12" fillId="0" borderId="41" xfId="0" applyFont="1" applyBorder="1" applyAlignment="1">
      <alignment horizontal="center"/>
    </xf>
    <xf numFmtId="0" fontId="11" fillId="0" borderId="41" xfId="0" applyFont="1" applyBorder="1" applyAlignment="1"/>
    <xf numFmtId="0" fontId="27" fillId="11" borderId="6" xfId="0" applyFont="1" applyFill="1" applyBorder="1" applyAlignment="1">
      <alignment horizontal="center" vertical="center"/>
    </xf>
    <xf numFmtId="0" fontId="10" fillId="0" borderId="32" xfId="0" applyFont="1" applyBorder="1" applyAlignment="1"/>
    <xf numFmtId="0" fontId="10" fillId="0" borderId="35" xfId="0" applyFont="1" applyBorder="1" applyAlignment="1"/>
    <xf numFmtId="0" fontId="10" fillId="0" borderId="41" xfId="0" applyFont="1" applyBorder="1" applyAlignment="1"/>
    <xf numFmtId="0" fontId="22" fillId="9" borderId="35" xfId="0" applyFont="1" applyFill="1" applyBorder="1" applyAlignment="1"/>
    <xf numFmtId="0" fontId="22" fillId="9" borderId="35" xfId="0" applyFont="1" applyFill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2" fillId="8" borderId="39" xfId="0" applyFont="1" applyFill="1" applyBorder="1" applyAlignment="1">
      <alignment horizontal="center" vertical="center"/>
    </xf>
    <xf numFmtId="0" fontId="0" fillId="8" borderId="39" xfId="0" applyFont="1" applyFill="1" applyBorder="1" applyAlignment="1">
      <alignment horizontal="center"/>
    </xf>
    <xf numFmtId="0" fontId="35" fillId="0" borderId="32" xfId="0" applyFont="1" applyBorder="1" applyAlignment="1"/>
    <xf numFmtId="0" fontId="30" fillId="9" borderId="35" xfId="0" applyFont="1" applyFill="1" applyBorder="1" applyAlignment="1">
      <alignment horizontal="center" vertical="center" wrapText="1"/>
    </xf>
    <xf numFmtId="0" fontId="32" fillId="9" borderId="36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36" fillId="9" borderId="7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6" fillId="3" borderId="7" xfId="0" applyNumberFormat="1" applyFont="1" applyFill="1" applyBorder="1" applyAlignment="1">
      <alignment horizontal="center" vertical="center"/>
    </xf>
    <xf numFmtId="9" fontId="16" fillId="14" borderId="7" xfId="0" applyNumberFormat="1" applyFont="1" applyFill="1" applyBorder="1" applyAlignment="1">
      <alignment horizontal="center" vertical="center"/>
    </xf>
    <xf numFmtId="9" fontId="16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6" fillId="3" borderId="25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6" fillId="10" borderId="7" xfId="0" applyNumberFormat="1" applyFont="1" applyFill="1" applyBorder="1" applyAlignment="1">
      <alignment horizontal="center" vertical="center"/>
    </xf>
    <xf numFmtId="9" fontId="16" fillId="10" borderId="7" xfId="1" applyFont="1" applyFill="1" applyBorder="1" applyAlignment="1">
      <alignment horizontal="center" vertical="center"/>
    </xf>
    <xf numFmtId="0" fontId="20" fillId="0" borderId="0" xfId="0" applyFont="1" applyBorder="1"/>
    <xf numFmtId="0" fontId="13" fillId="5" borderId="12" xfId="0" applyFont="1" applyFill="1" applyBorder="1" applyAlignment="1">
      <alignment horizontal="center" vertical="center" textRotation="90"/>
    </xf>
    <xf numFmtId="9" fontId="16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textRotation="90" wrapText="1"/>
    </xf>
    <xf numFmtId="0" fontId="26" fillId="0" borderId="7" xfId="0" applyFont="1" applyBorder="1" applyAlignment="1">
      <alignment horizontal="center" vertical="center" textRotation="90" wrapText="1"/>
    </xf>
    <xf numFmtId="0" fontId="38" fillId="0" borderId="7" xfId="0" applyFont="1" applyBorder="1" applyAlignment="1">
      <alignment horizontal="center" vertical="center" textRotation="90" wrapText="1"/>
    </xf>
    <xf numFmtId="0" fontId="26" fillId="0" borderId="7" xfId="0" applyFont="1" applyFill="1" applyBorder="1" applyAlignment="1">
      <alignment horizontal="center" vertical="center" textRotation="90" wrapText="1"/>
    </xf>
    <xf numFmtId="0" fontId="26" fillId="0" borderId="8" xfId="0" applyFont="1" applyFill="1" applyBorder="1" applyAlignment="1">
      <alignment horizontal="center" vertical="center" textRotation="90" wrapText="1"/>
    </xf>
    <xf numFmtId="9" fontId="16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8" fillId="0" borderId="21" xfId="0" applyNumberFormat="1" applyFont="1" applyBorder="1" applyAlignment="1">
      <alignment horizontal="center" vertical="center" wrapText="1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7" fillId="0" borderId="32" xfId="0" applyFont="1" applyBorder="1" applyAlignment="1" applyProtection="1">
      <alignment horizontal="center"/>
      <protection locked="0"/>
    </xf>
    <xf numFmtId="0" fontId="39" fillId="0" borderId="7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41" xfId="0" applyFont="1" applyBorder="1" applyAlignment="1"/>
    <xf numFmtId="0" fontId="5" fillId="0" borderId="32" xfId="0" applyFont="1" applyBorder="1" applyAlignment="1"/>
    <xf numFmtId="0" fontId="5" fillId="0" borderId="35" xfId="0" applyFont="1" applyBorder="1" applyAlignment="1"/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2" xfId="0" applyFont="1" applyBorder="1" applyAlignment="1"/>
    <xf numFmtId="0" fontId="4" fillId="0" borderId="41" xfId="0" applyFont="1" applyBorder="1" applyAlignment="1"/>
    <xf numFmtId="0" fontId="4" fillId="0" borderId="35" xfId="0" applyFont="1" applyBorder="1" applyAlignment="1"/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9" fillId="4" borderId="1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16" fillId="14" borderId="7" xfId="0" applyNumberFormat="1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9" fontId="16" fillId="3" borderId="17" xfId="0" applyNumberFormat="1" applyFont="1" applyFill="1" applyBorder="1" applyAlignment="1">
      <alignment horizontal="center" vertical="center"/>
    </xf>
    <xf numFmtId="9" fontId="16" fillId="14" borderId="17" xfId="0" applyNumberFormat="1" applyFont="1" applyFill="1" applyBorder="1" applyAlignment="1">
      <alignment horizontal="center" vertical="center"/>
    </xf>
    <xf numFmtId="9" fontId="16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49" xfId="1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2" xfId="0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19" fillId="17" borderId="12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16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9" fontId="16" fillId="14" borderId="12" xfId="0" applyNumberFormat="1" applyFont="1" applyFill="1" applyBorder="1" applyAlignment="1">
      <alignment horizontal="center" vertical="center"/>
    </xf>
    <xf numFmtId="9" fontId="16" fillId="15" borderId="12" xfId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2" fillId="0" borderId="40" xfId="0" applyFont="1" applyBorder="1" applyAlignment="1" applyProtection="1">
      <protection locked="0"/>
    </xf>
    <xf numFmtId="0" fontId="5" fillId="0" borderId="41" xfId="0" applyFont="1" applyBorder="1" applyAlignment="1" applyProtection="1"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protection locked="0"/>
    </xf>
    <xf numFmtId="0" fontId="12" fillId="0" borderId="31" xfId="0" applyFont="1" applyBorder="1" applyAlignment="1" applyProtection="1">
      <protection locked="0"/>
    </xf>
    <xf numFmtId="0" fontId="5" fillId="0" borderId="32" xfId="0" applyFont="1" applyBorder="1" applyAlignment="1" applyProtection="1"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4" xfId="0" applyFont="1" applyBorder="1" applyAlignment="1" applyProtection="1">
      <protection locked="0"/>
    </xf>
    <xf numFmtId="0" fontId="5" fillId="0" borderId="35" xfId="0" applyFont="1" applyBorder="1" applyAlignment="1" applyProtection="1"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protection locked="0"/>
    </xf>
    <xf numFmtId="0" fontId="12" fillId="0" borderId="41" xfId="0" applyFont="1" applyBorder="1" applyAlignment="1" applyProtection="1">
      <alignment horizontal="center"/>
      <protection locked="0"/>
    </xf>
    <xf numFmtId="0" fontId="11" fillId="0" borderId="41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10" fillId="0" borderId="32" xfId="0" applyFont="1" applyBorder="1" applyAlignment="1" applyProtection="1">
      <protection locked="0"/>
    </xf>
    <xf numFmtId="0" fontId="10" fillId="0" borderId="35" xfId="0" applyFont="1" applyBorder="1" applyAlignment="1" applyProtection="1">
      <protection locked="0"/>
    </xf>
    <xf numFmtId="0" fontId="10" fillId="0" borderId="41" xfId="0" applyFont="1" applyBorder="1" applyAlignment="1" applyProtection="1">
      <protection locked="0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13" fillId="0" borderId="2" xfId="0" applyFont="1" applyBorder="1" applyAlignment="1">
      <alignment horizontal="center" vertical="center" textRotation="90" wrapText="1"/>
    </xf>
    <xf numFmtId="0" fontId="17" fillId="0" borderId="5" xfId="0" applyFont="1" applyBorder="1"/>
    <xf numFmtId="0" fontId="21" fillId="0" borderId="7" xfId="0" applyFont="1" applyBorder="1" applyAlignment="1">
      <alignment horizontal="center" vertical="center"/>
    </xf>
    <xf numFmtId="0" fontId="17" fillId="0" borderId="7" xfId="0" applyFont="1" applyBorder="1"/>
    <xf numFmtId="0" fontId="25" fillId="10" borderId="43" xfId="0" applyFont="1" applyFill="1" applyBorder="1" applyAlignment="1">
      <alignment horizontal="center" vertical="center" textRotation="90"/>
    </xf>
    <xf numFmtId="0" fontId="25" fillId="10" borderId="44" xfId="0" applyFont="1" applyFill="1" applyBorder="1" applyAlignment="1">
      <alignment horizontal="center" vertical="center" textRotation="90"/>
    </xf>
    <xf numFmtId="0" fontId="24" fillId="10" borderId="26" xfId="0" applyFont="1" applyFill="1" applyBorder="1" applyAlignment="1">
      <alignment horizontal="center" vertical="center" textRotation="90"/>
    </xf>
    <xf numFmtId="0" fontId="19" fillId="6" borderId="2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6" fillId="12" borderId="22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17" fillId="0" borderId="4" xfId="0" applyFont="1" applyBorder="1"/>
    <xf numFmtId="0" fontId="14" fillId="0" borderId="2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textRotation="90" wrapText="1"/>
    </xf>
    <xf numFmtId="0" fontId="17" fillId="0" borderId="6" xfId="0" applyFont="1" applyBorder="1"/>
    <xf numFmtId="0" fontId="17" fillId="0" borderId="24" xfId="0" applyFont="1" applyBorder="1"/>
    <xf numFmtId="0" fontId="9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textRotation="90" wrapText="1"/>
    </xf>
    <xf numFmtId="0" fontId="17" fillId="0" borderId="16" xfId="0" applyFont="1" applyBorder="1"/>
    <xf numFmtId="0" fontId="13" fillId="4" borderId="1" xfId="0" applyFont="1" applyFill="1" applyBorder="1" applyAlignment="1">
      <alignment horizontal="center" vertical="center" textRotation="90" wrapText="1"/>
    </xf>
    <xf numFmtId="0" fontId="13" fillId="5" borderId="16" xfId="0" applyFont="1" applyFill="1" applyBorder="1" applyAlignment="1">
      <alignment horizontal="center" vertical="center" textRotation="90" wrapText="1"/>
    </xf>
    <xf numFmtId="0" fontId="23" fillId="5" borderId="17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4" fillId="10" borderId="46" xfId="0" applyFont="1" applyFill="1" applyBorder="1" applyAlignment="1">
      <alignment horizontal="center" vertical="center" textRotation="90"/>
    </xf>
    <xf numFmtId="0" fontId="24" fillId="10" borderId="27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4" fillId="10" borderId="22" xfId="0" applyFont="1" applyFill="1" applyBorder="1" applyAlignment="1">
      <alignment horizontal="center" vertical="center" textRotation="90"/>
    </xf>
    <xf numFmtId="0" fontId="24" fillId="10" borderId="6" xfId="0" applyFont="1" applyFill="1" applyBorder="1" applyAlignment="1">
      <alignment horizontal="center" vertical="center" textRotation="90"/>
    </xf>
    <xf numFmtId="0" fontId="24" fillId="10" borderId="24" xfId="0" applyFont="1" applyFill="1" applyBorder="1" applyAlignment="1">
      <alignment horizontal="center" vertical="center" textRotation="90"/>
    </xf>
    <xf numFmtId="0" fontId="21" fillId="0" borderId="14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4" fillId="16" borderId="14" xfId="0" applyFont="1" applyFill="1" applyBorder="1" applyAlignment="1">
      <alignment horizontal="center" vertical="center" textRotation="90" wrapText="1"/>
    </xf>
    <xf numFmtId="0" fontId="28" fillId="18" borderId="7" xfId="0" applyFont="1" applyFill="1" applyBorder="1"/>
    <xf numFmtId="0" fontId="28" fillId="18" borderId="12" xfId="0" applyFont="1" applyFill="1" applyBorder="1"/>
    <xf numFmtId="0" fontId="19" fillId="17" borderId="14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30" fillId="9" borderId="28" xfId="0" applyFont="1" applyFill="1" applyBorder="1" applyAlignment="1">
      <alignment horizontal="center" vertical="center"/>
    </xf>
    <xf numFmtId="0" fontId="30" fillId="9" borderId="34" xfId="0" applyFont="1" applyFill="1" applyBorder="1" applyAlignment="1">
      <alignment horizontal="center" vertical="center"/>
    </xf>
    <xf numFmtId="0" fontId="30" fillId="9" borderId="29" xfId="0" applyFont="1" applyFill="1" applyBorder="1" applyAlignment="1">
      <alignment horizontal="center" vertical="center"/>
    </xf>
    <xf numFmtId="0" fontId="30" fillId="9" borderId="35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/>
    </xf>
    <xf numFmtId="0" fontId="22" fillId="10" borderId="30" xfId="0" applyFont="1" applyFill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41" fillId="18" borderId="37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textRotation="90" wrapText="1"/>
    </xf>
    <xf numFmtId="0" fontId="24" fillId="10" borderId="43" xfId="0" applyFont="1" applyFill="1" applyBorder="1" applyAlignment="1">
      <alignment horizontal="center" vertical="center" textRotation="90"/>
    </xf>
    <xf numFmtId="0" fontId="24" fillId="10" borderId="44" xfId="0" applyFont="1" applyFill="1" applyBorder="1" applyAlignment="1">
      <alignment horizontal="center" vertical="center" textRotation="90"/>
    </xf>
    <xf numFmtId="0" fontId="42" fillId="0" borderId="1" xfId="0" applyFont="1" applyBorder="1" applyAlignment="1">
      <alignment horizontal="center" vertical="center" textRotation="90" wrapText="1"/>
    </xf>
    <xf numFmtId="0" fontId="42" fillId="0" borderId="16" xfId="0" applyFont="1" applyBorder="1" applyAlignment="1">
      <alignment horizontal="center" vertical="center" textRotation="90"/>
    </xf>
    <xf numFmtId="0" fontId="42" fillId="0" borderId="4" xfId="0" applyFont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41" xfId="0" applyFont="1" applyBorder="1" applyAlignment="1"/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vertical="center"/>
      <protection locked="0"/>
    </xf>
    <xf numFmtId="0" fontId="1" fillId="0" borderId="32" xfId="0" applyFont="1" applyBorder="1" applyAlignment="1"/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/>
    </xf>
    <xf numFmtId="0" fontId="1" fillId="0" borderId="54" xfId="0" applyFont="1" applyBorder="1" applyAlignment="1"/>
    <xf numFmtId="0" fontId="1" fillId="0" borderId="35" xfId="0" applyFont="1" applyBorder="1" applyAlignment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/>
    <xf numFmtId="0" fontId="1" fillId="0" borderId="4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/>
    <xf numFmtId="0" fontId="1" fillId="8" borderId="39" xfId="0" applyFont="1" applyFill="1" applyBorder="1" applyAlignment="1">
      <alignment horizontal="center" vertical="center"/>
    </xf>
    <xf numFmtId="0" fontId="16" fillId="3" borderId="55" xfId="0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" fontId="21" fillId="0" borderId="7" xfId="0" applyNumberFormat="1" applyFont="1" applyFill="1" applyBorder="1" applyAlignment="1">
      <alignment horizontal="center" vertical="center"/>
    </xf>
    <xf numFmtId="1" fontId="21" fillId="0" borderId="7" xfId="1" applyNumberFormat="1" applyFont="1" applyFill="1" applyBorder="1" applyAlignment="1">
      <alignment horizontal="center"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1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pane ySplit="2" topLeftCell="A3" activePane="bottomLeft" state="frozen"/>
      <selection pane="bottomLeft" activeCell="A3" sqref="A3:A14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2" width="8.42578125" bestFit="1" customWidth="1"/>
  </cols>
  <sheetData>
    <row r="1" spans="1:12" ht="23.25" customHeight="1" x14ac:dyDescent="0.25">
      <c r="A1" s="203" t="s">
        <v>17</v>
      </c>
      <c r="B1" s="213" t="s">
        <v>0</v>
      </c>
      <c r="C1" s="199" t="s">
        <v>1</v>
      </c>
      <c r="D1" s="215" t="s">
        <v>2</v>
      </c>
      <c r="E1" s="1" t="s">
        <v>3</v>
      </c>
      <c r="F1" s="210" t="s">
        <v>89</v>
      </c>
      <c r="G1" s="211"/>
      <c r="H1" s="211"/>
      <c r="I1" s="211"/>
      <c r="J1" s="211"/>
      <c r="K1" s="211"/>
      <c r="L1" s="212"/>
    </row>
    <row r="2" spans="1:12" ht="58.5" customHeight="1" thickBot="1" x14ac:dyDescent="0.3">
      <c r="A2" s="204"/>
      <c r="B2" s="214"/>
      <c r="C2" s="200"/>
      <c r="D2" s="200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54" t="s">
        <v>5</v>
      </c>
      <c r="B3" s="216" t="s">
        <v>88</v>
      </c>
      <c r="C3" s="206">
        <v>1</v>
      </c>
      <c r="D3" s="15">
        <v>1</v>
      </c>
      <c r="E3" s="24" t="s">
        <v>7</v>
      </c>
      <c r="F3" s="23" t="s">
        <v>8</v>
      </c>
      <c r="G3" s="201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55"/>
      <c r="B4" s="217"/>
      <c r="C4" s="207"/>
      <c r="D4" s="3">
        <v>2</v>
      </c>
      <c r="E4" s="25" t="s">
        <v>38</v>
      </c>
      <c r="F4" s="23" t="s">
        <v>8</v>
      </c>
      <c r="G4" s="202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55"/>
      <c r="B5" s="217"/>
      <c r="C5" s="28">
        <v>2</v>
      </c>
      <c r="D5" s="3">
        <v>3</v>
      </c>
      <c r="E5" s="25" t="s">
        <v>18</v>
      </c>
      <c r="F5" s="23" t="s">
        <v>8</v>
      </c>
      <c r="G5" s="201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55"/>
      <c r="B6" s="217"/>
      <c r="C6" s="4">
        <v>3</v>
      </c>
      <c r="D6" s="3">
        <v>4</v>
      </c>
      <c r="E6" s="25" t="s">
        <v>19</v>
      </c>
      <c r="F6" s="23" t="s">
        <v>8</v>
      </c>
      <c r="G6" s="202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55"/>
      <c r="B7" s="217"/>
      <c r="C7" s="208">
        <v>4</v>
      </c>
      <c r="D7" s="3">
        <v>5</v>
      </c>
      <c r="E7" s="25" t="s">
        <v>20</v>
      </c>
      <c r="F7" s="23" t="s">
        <v>8</v>
      </c>
      <c r="G7" s="202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55"/>
      <c r="B8" s="217"/>
      <c r="C8" s="209"/>
      <c r="D8" s="3">
        <v>6</v>
      </c>
      <c r="E8" s="198" t="s">
        <v>21</v>
      </c>
      <c r="F8" s="142" t="s">
        <v>8</v>
      </c>
      <c r="G8" s="202"/>
      <c r="H8" s="196">
        <f>Programación!F208</f>
        <v>0</v>
      </c>
      <c r="I8" s="79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55"/>
      <c r="B9" s="217"/>
      <c r="C9" s="5"/>
      <c r="D9" s="26"/>
      <c r="E9" s="27" t="s">
        <v>11</v>
      </c>
      <c r="F9" s="7">
        <f>COUNTIF(F3:F8,"S")</f>
        <v>6</v>
      </c>
      <c r="G9" s="8">
        <f>SUM(G3:G8)</f>
        <v>0</v>
      </c>
      <c r="H9" s="8">
        <f>SUM(H3:H8)</f>
        <v>0</v>
      </c>
      <c r="I9" s="65">
        <f>SUM(I3:I8)</f>
        <v>0</v>
      </c>
      <c r="J9" s="65">
        <f>SUM(J3:J8)</f>
        <v>0</v>
      </c>
      <c r="K9" s="71">
        <f>SUM(K3:K8)</f>
        <v>0</v>
      </c>
      <c r="L9" s="72">
        <f>SUM(L3:L8)</f>
        <v>0</v>
      </c>
    </row>
    <row r="10" spans="1:12" ht="15.75" customHeight="1" thickBot="1" x14ac:dyDescent="0.3">
      <c r="A10" s="255"/>
      <c r="B10" s="218"/>
      <c r="C10" s="9"/>
      <c r="D10" s="10"/>
      <c r="E10" s="78" t="s">
        <v>67</v>
      </c>
      <c r="F10" s="12">
        <f t="shared" ref="F10" si="0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5.75" customHeight="1" x14ac:dyDescent="0.25">
      <c r="A11" s="255"/>
      <c r="B11" s="256" t="s">
        <v>90</v>
      </c>
      <c r="C11" s="262" t="s">
        <v>91</v>
      </c>
      <c r="D11" s="263">
        <v>1</v>
      </c>
      <c r="E11" s="264" t="s">
        <v>93</v>
      </c>
      <c r="F11" s="259" t="s">
        <v>8</v>
      </c>
      <c r="G11" s="197">
        <f>Programación!D243</f>
        <v>4</v>
      </c>
      <c r="H11" s="31">
        <f>Programación!F243</f>
        <v>8</v>
      </c>
      <c r="I11" s="292">
        <f>Programación!G243</f>
        <v>4</v>
      </c>
      <c r="J11" s="293">
        <f>Programación!G244</f>
        <v>4</v>
      </c>
      <c r="K11" s="294">
        <f>Programación!H243</f>
        <v>4</v>
      </c>
      <c r="L11" s="295">
        <f>Programación!H244</f>
        <v>4</v>
      </c>
    </row>
    <row r="12" spans="1:12" ht="15.75" customHeight="1" x14ac:dyDescent="0.25">
      <c r="A12" s="255"/>
      <c r="B12" s="257"/>
      <c r="C12" s="265" t="s">
        <v>92</v>
      </c>
      <c r="D12" s="266">
        <v>2</v>
      </c>
      <c r="E12" s="267" t="s">
        <v>94</v>
      </c>
      <c r="F12" s="259" t="s">
        <v>8</v>
      </c>
      <c r="G12" s="197">
        <f>Programación!D244</f>
        <v>4</v>
      </c>
      <c r="H12" s="31">
        <f>Programación!F278</f>
        <v>8</v>
      </c>
      <c r="I12" s="292">
        <f>Programación!G278</f>
        <v>4</v>
      </c>
      <c r="J12" s="293">
        <f>Programación!G279</f>
        <v>4</v>
      </c>
      <c r="K12" s="294">
        <f>Programación!H278</f>
        <v>4</v>
      </c>
      <c r="L12" s="295">
        <f>Programación!H279</f>
        <v>4</v>
      </c>
    </row>
    <row r="13" spans="1:12" ht="15.75" customHeight="1" x14ac:dyDescent="0.25">
      <c r="A13" s="255"/>
      <c r="B13" s="257"/>
      <c r="C13" s="265"/>
      <c r="D13" s="266"/>
      <c r="E13" s="261" t="s">
        <v>11</v>
      </c>
      <c r="F13" s="260">
        <f>COUNTIF(F11:F12,"S")</f>
        <v>2</v>
      </c>
      <c r="G13" s="197">
        <f>SUM(G11:G12)</f>
        <v>8</v>
      </c>
      <c r="H13" s="291">
        <f>SUM(H11:H12)</f>
        <v>16</v>
      </c>
      <c r="I13" s="65">
        <f>SUM(I11:I12)</f>
        <v>8</v>
      </c>
      <c r="J13" s="65">
        <f t="shared" ref="J13:L13" si="1">SUM(J11:J12)</f>
        <v>8</v>
      </c>
      <c r="K13" s="71">
        <f t="shared" si="1"/>
        <v>8</v>
      </c>
      <c r="L13" s="72">
        <f t="shared" si="1"/>
        <v>8</v>
      </c>
    </row>
    <row r="14" spans="1:12" ht="15.75" customHeight="1" thickBot="1" x14ac:dyDescent="0.3">
      <c r="A14" s="232"/>
      <c r="B14" s="258"/>
      <c r="C14" s="253"/>
      <c r="D14" s="10"/>
      <c r="E14" s="78" t="s">
        <v>67</v>
      </c>
      <c r="F14" s="12">
        <f t="shared" ref="F14" si="2">F13*G13</f>
        <v>16</v>
      </c>
      <c r="G14" s="290"/>
      <c r="H14" s="73">
        <f>H13/F14</f>
        <v>1</v>
      </c>
      <c r="I14" s="74">
        <f>I13/F14</f>
        <v>0.5</v>
      </c>
      <c r="J14" s="75">
        <f>J13/F14</f>
        <v>0.5</v>
      </c>
      <c r="K14" s="76">
        <f>K13/F14</f>
        <v>0.5</v>
      </c>
      <c r="L14" s="296">
        <f>L13/F14</f>
        <v>0.5</v>
      </c>
    </row>
    <row r="15" spans="1:12" ht="14.1" customHeight="1" x14ac:dyDescent="0.25">
      <c r="A15" s="205" t="s">
        <v>22</v>
      </c>
      <c r="B15" s="224" t="s">
        <v>86</v>
      </c>
      <c r="C15" s="14" t="s">
        <v>6</v>
      </c>
      <c r="D15" s="15">
        <v>1</v>
      </c>
      <c r="E15" s="29" t="s">
        <v>23</v>
      </c>
      <c r="F15" s="23" t="s">
        <v>8</v>
      </c>
      <c r="G15" s="201">
        <f>Programación!AE33</f>
        <v>0</v>
      </c>
      <c r="H15" s="2">
        <f>Programación!AG33</f>
        <v>0</v>
      </c>
      <c r="I15" s="68">
        <f>Programación!AH33</f>
        <v>0</v>
      </c>
      <c r="J15" s="68">
        <f>Programación!AH34</f>
        <v>0</v>
      </c>
      <c r="K15" s="69">
        <f>Programación!AI33</f>
        <v>0</v>
      </c>
      <c r="L15" s="70">
        <f>Programación!AI34</f>
        <v>0</v>
      </c>
    </row>
    <row r="16" spans="1:12" ht="14.1" customHeight="1" x14ac:dyDescent="0.25">
      <c r="A16" s="205"/>
      <c r="B16" s="223"/>
      <c r="C16" s="16" t="s">
        <v>9</v>
      </c>
      <c r="D16" s="3">
        <v>2</v>
      </c>
      <c r="E16" s="30" t="s">
        <v>39</v>
      </c>
      <c r="F16" s="23" t="s">
        <v>8</v>
      </c>
      <c r="G16" s="202"/>
      <c r="H16" s="2">
        <f>Programación!AG68</f>
        <v>0</v>
      </c>
      <c r="I16" s="68">
        <f>Programación!AH68</f>
        <v>0</v>
      </c>
      <c r="J16" s="68">
        <f>Programación!AH69</f>
        <v>0</v>
      </c>
      <c r="K16" s="69">
        <f>Programación!AI68</f>
        <v>0</v>
      </c>
      <c r="L16" s="70">
        <f>Programación!AI69</f>
        <v>0</v>
      </c>
    </row>
    <row r="17" spans="1:12" ht="14.1" customHeight="1" x14ac:dyDescent="0.25">
      <c r="A17" s="205"/>
      <c r="B17" s="223"/>
      <c r="C17" s="16" t="s">
        <v>10</v>
      </c>
      <c r="D17" s="3">
        <v>3</v>
      </c>
      <c r="E17" s="30" t="s">
        <v>24</v>
      </c>
      <c r="F17" s="23" t="s">
        <v>8</v>
      </c>
      <c r="G17" s="201">
        <f>Programación!AE34</f>
        <v>0</v>
      </c>
      <c r="H17" s="2">
        <f>Programación!AG103</f>
        <v>0</v>
      </c>
      <c r="I17" s="68">
        <f>Programación!AH103</f>
        <v>0</v>
      </c>
      <c r="J17" s="68">
        <f>Programación!AH104</f>
        <v>0</v>
      </c>
      <c r="K17" s="69">
        <f>Programación!AI103</f>
        <v>0</v>
      </c>
      <c r="L17" s="70">
        <f>Programación!AI104</f>
        <v>0</v>
      </c>
    </row>
    <row r="18" spans="1:12" ht="14.1" customHeight="1" x14ac:dyDescent="0.25">
      <c r="A18" s="205"/>
      <c r="B18" s="223"/>
      <c r="C18" s="16" t="s">
        <v>12</v>
      </c>
      <c r="D18" s="3">
        <v>4</v>
      </c>
      <c r="E18" s="30" t="s">
        <v>25</v>
      </c>
      <c r="F18" s="23" t="s">
        <v>8</v>
      </c>
      <c r="G18" s="202"/>
      <c r="H18" s="2">
        <f>Programación!AG138</f>
        <v>0</v>
      </c>
      <c r="I18" s="68">
        <f>Programación!AH138</f>
        <v>0</v>
      </c>
      <c r="J18" s="68">
        <f>Programación!AH139</f>
        <v>0</v>
      </c>
      <c r="K18" s="69">
        <f>Programación!AI138</f>
        <v>0</v>
      </c>
      <c r="L18" s="70">
        <f>Programación!AI139</f>
        <v>0</v>
      </c>
    </row>
    <row r="19" spans="1:12" x14ac:dyDescent="0.25">
      <c r="A19" s="205"/>
      <c r="B19" s="223"/>
      <c r="C19" s="16"/>
      <c r="D19" s="17"/>
      <c r="E19" s="6" t="s">
        <v>11</v>
      </c>
      <c r="F19" s="7">
        <f>COUNTIF(F15:F18,"S")</f>
        <v>4</v>
      </c>
      <c r="G19" s="2">
        <f t="shared" ref="G19:L19" si="3">SUM(G15:G18)</f>
        <v>0</v>
      </c>
      <c r="H19" s="8">
        <f t="shared" si="3"/>
        <v>0</v>
      </c>
      <c r="I19" s="65">
        <f>SUM(I15:I18)</f>
        <v>0</v>
      </c>
      <c r="J19" s="65">
        <f t="shared" si="3"/>
        <v>0</v>
      </c>
      <c r="K19" s="80">
        <f t="shared" si="3"/>
        <v>0</v>
      </c>
      <c r="L19" s="81">
        <f t="shared" si="3"/>
        <v>0</v>
      </c>
    </row>
    <row r="20" spans="1:12" ht="15.75" thickBot="1" x14ac:dyDescent="0.3">
      <c r="A20" s="234"/>
      <c r="B20" s="223"/>
      <c r="C20" s="141"/>
      <c r="D20" s="145"/>
      <c r="E20" s="146" t="s">
        <v>13</v>
      </c>
      <c r="F20" s="147">
        <f t="shared" ref="F20" si="4">F19*G19</f>
        <v>0</v>
      </c>
      <c r="G20" s="148"/>
      <c r="H20" s="149" t="e">
        <f>H19/F20</f>
        <v>#DIV/0!</v>
      </c>
      <c r="I20" s="150" t="e">
        <f>I19/F20</f>
        <v>#DIV/0!</v>
      </c>
      <c r="J20" s="151" t="e">
        <f>J19/F20</f>
        <v>#DIV/0!</v>
      </c>
      <c r="K20" s="152" t="e">
        <f>K19/F20</f>
        <v>#DIV/0!</v>
      </c>
      <c r="L20" s="153" t="e">
        <f>L19/F20</f>
        <v>#DIV/0!</v>
      </c>
    </row>
    <row r="21" spans="1:12" ht="24" customHeight="1" x14ac:dyDescent="0.25">
      <c r="A21" s="235" t="s">
        <v>26</v>
      </c>
      <c r="B21" s="240" t="s">
        <v>85</v>
      </c>
      <c r="C21" s="243" t="s">
        <v>6</v>
      </c>
      <c r="D21" s="15">
        <v>1</v>
      </c>
      <c r="E21" s="167" t="s">
        <v>75</v>
      </c>
      <c r="F21" s="168" t="s">
        <v>8</v>
      </c>
      <c r="G21" s="238">
        <f>'Química-I-CBU-2024'!D33</f>
        <v>0</v>
      </c>
      <c r="H21" s="162">
        <f>'Química-I-CBU-2024'!F33</f>
        <v>0</v>
      </c>
      <c r="I21" s="162">
        <f>'Química-I-CBU-2024'!G33</f>
        <v>0</v>
      </c>
      <c r="J21" s="162">
        <f>'Química-I-CBU-2024'!G34</f>
        <v>0</v>
      </c>
      <c r="K21" s="162">
        <f>'Química-I-CBU-2024'!H33</f>
        <v>0</v>
      </c>
      <c r="L21" s="163">
        <f>'Química-I-CBU-2024'!H34</f>
        <v>0</v>
      </c>
    </row>
    <row r="22" spans="1:12" ht="14.1" customHeight="1" x14ac:dyDescent="0.25">
      <c r="A22" s="236"/>
      <c r="B22" s="241"/>
      <c r="C22" s="244"/>
      <c r="D22" s="3">
        <v>2</v>
      </c>
      <c r="E22" s="140" t="s">
        <v>76</v>
      </c>
      <c r="F22" s="142" t="s">
        <v>8</v>
      </c>
      <c r="G22" s="239"/>
      <c r="H22" s="143">
        <f>'Química-I-CBU-2024'!F68</f>
        <v>0</v>
      </c>
      <c r="I22" s="143">
        <f>'Química-I-CBU-2024'!G68</f>
        <v>0</v>
      </c>
      <c r="J22" s="143">
        <f>'Química-I-CBU-2024'!G69</f>
        <v>0</v>
      </c>
      <c r="K22" s="143">
        <f>'Química-I-CBU-2024'!H68</f>
        <v>0</v>
      </c>
      <c r="L22" s="164">
        <f>'Química-I-CBU-2024'!H69</f>
        <v>0</v>
      </c>
    </row>
    <row r="23" spans="1:12" ht="14.1" customHeight="1" x14ac:dyDescent="0.25">
      <c r="A23" s="236"/>
      <c r="B23" s="241"/>
      <c r="C23" s="244" t="s">
        <v>9</v>
      </c>
      <c r="D23" s="3">
        <v>3</v>
      </c>
      <c r="E23" s="140" t="s">
        <v>77</v>
      </c>
      <c r="F23" s="142" t="s">
        <v>8</v>
      </c>
      <c r="G23" s="239"/>
      <c r="H23" s="143">
        <f>'Química-I-CBU-2024'!F103</f>
        <v>0</v>
      </c>
      <c r="I23" s="143">
        <f>'Química-I-CBU-2024'!G103</f>
        <v>0</v>
      </c>
      <c r="J23" s="143">
        <f>'Química-I-CBU-2024'!G104</f>
        <v>0</v>
      </c>
      <c r="K23" s="143">
        <f>'Química-I-CBU-2024'!H103</f>
        <v>0</v>
      </c>
      <c r="L23" s="164">
        <f>'Química-I-CBU-2024'!H104</f>
        <v>0</v>
      </c>
    </row>
    <row r="24" spans="1:12" ht="14.1" customHeight="1" x14ac:dyDescent="0.25">
      <c r="A24" s="236"/>
      <c r="B24" s="241"/>
      <c r="C24" s="244"/>
      <c r="D24" s="3">
        <v>4</v>
      </c>
      <c r="E24" s="140" t="s">
        <v>78</v>
      </c>
      <c r="F24" s="142" t="s">
        <v>8</v>
      </c>
      <c r="G24" s="239"/>
      <c r="H24" s="143">
        <f>'Química-I-CBU-2024'!F138</f>
        <v>0</v>
      </c>
      <c r="I24" s="143">
        <f>'Química-I-CBU-2024'!G138</f>
        <v>0</v>
      </c>
      <c r="J24" s="143">
        <f>'Química-I-CBU-2024'!G139</f>
        <v>0</v>
      </c>
      <c r="K24" s="143">
        <f>'Química-I-CBU-2024'!H138</f>
        <v>0</v>
      </c>
      <c r="L24" s="164">
        <f>'Química-I-CBU-2024'!H139</f>
        <v>0</v>
      </c>
    </row>
    <row r="25" spans="1:12" ht="14.1" customHeight="1" x14ac:dyDescent="0.25">
      <c r="A25" s="236"/>
      <c r="B25" s="241"/>
      <c r="C25" s="244" t="s">
        <v>10</v>
      </c>
      <c r="D25" s="3">
        <v>5</v>
      </c>
      <c r="E25" s="140" t="s">
        <v>79</v>
      </c>
      <c r="F25" s="142" t="s">
        <v>8</v>
      </c>
      <c r="G25" s="239">
        <f>Programación!D34</f>
        <v>0</v>
      </c>
      <c r="H25" s="143">
        <f>'Química-I-CBU-2024'!F173</f>
        <v>0</v>
      </c>
      <c r="I25" s="143">
        <f>'Química-I-CBU-2024'!G173</f>
        <v>0</v>
      </c>
      <c r="J25" s="143">
        <f>'Química-I-CBU-2024'!G174</f>
        <v>0</v>
      </c>
      <c r="K25" s="143">
        <f>'Química-I-CBU-2024'!H173</f>
        <v>0</v>
      </c>
      <c r="L25" s="164">
        <f>'Química-I-CBU-2024'!H174</f>
        <v>0</v>
      </c>
    </row>
    <row r="26" spans="1:12" ht="14.1" customHeight="1" x14ac:dyDescent="0.25">
      <c r="A26" s="236"/>
      <c r="B26" s="241"/>
      <c r="C26" s="244"/>
      <c r="D26" s="3">
        <v>6</v>
      </c>
      <c r="E26" s="140" t="s">
        <v>80</v>
      </c>
      <c r="F26" s="142" t="s">
        <v>8</v>
      </c>
      <c r="G26" s="239"/>
      <c r="H26" s="143">
        <f>'Química-I-CBU-2024'!F208</f>
        <v>0</v>
      </c>
      <c r="I26" s="143">
        <f>'Química-I-CBU-2024'!G208</f>
        <v>0</v>
      </c>
      <c r="J26" s="143">
        <f>'Química-I-CBU-2024'!G209</f>
        <v>0</v>
      </c>
      <c r="K26" s="143">
        <f>'Química-I-CBU-2024'!H208</f>
        <v>0</v>
      </c>
      <c r="L26" s="164">
        <f>'Química-I-CBU-2024'!H209</f>
        <v>0</v>
      </c>
    </row>
    <row r="27" spans="1:12" ht="14.1" customHeight="1" x14ac:dyDescent="0.25">
      <c r="A27" s="236"/>
      <c r="B27" s="241"/>
      <c r="C27" s="244" t="s">
        <v>12</v>
      </c>
      <c r="D27" s="3">
        <v>7</v>
      </c>
      <c r="E27" s="140" t="s">
        <v>81</v>
      </c>
      <c r="F27" s="142" t="s">
        <v>8</v>
      </c>
      <c r="G27" s="239"/>
      <c r="H27" s="143">
        <f>'Química-I-CBU-2024'!F243</f>
        <v>0</v>
      </c>
      <c r="I27" s="143">
        <f>'Química-I-CBU-2024'!G243</f>
        <v>0</v>
      </c>
      <c r="J27" s="143">
        <f>'Química-I-CBU-2024'!G244</f>
        <v>0</v>
      </c>
      <c r="K27" s="143">
        <f>'Química-I-CBU-2024'!H243</f>
        <v>0</v>
      </c>
      <c r="L27" s="164">
        <f>'Química-I-CBU-2024'!H244</f>
        <v>0</v>
      </c>
    </row>
    <row r="28" spans="1:12" ht="14.1" customHeight="1" x14ac:dyDescent="0.25">
      <c r="A28" s="236"/>
      <c r="B28" s="241"/>
      <c r="C28" s="244"/>
      <c r="D28" s="3">
        <v>8</v>
      </c>
      <c r="E28" s="140" t="s">
        <v>82</v>
      </c>
      <c r="F28" s="142" t="s">
        <v>8</v>
      </c>
      <c r="G28" s="239"/>
      <c r="H28" s="143">
        <f>'Química-I-CBU-2024'!F278</f>
        <v>0</v>
      </c>
      <c r="I28" s="143">
        <f>'Química-I-CBU-2024'!G278</f>
        <v>0</v>
      </c>
      <c r="J28" s="143">
        <f>'Química-I-CBU-2024'!G279</f>
        <v>0</v>
      </c>
      <c r="K28" s="143">
        <f>'Química-I-CBU-2024'!H278</f>
        <v>0</v>
      </c>
      <c r="L28" s="164">
        <f>'Química-I-CBU-2024'!H279</f>
        <v>0</v>
      </c>
    </row>
    <row r="29" spans="1:12" x14ac:dyDescent="0.25">
      <c r="A29" s="236"/>
      <c r="B29" s="241"/>
      <c r="C29" s="165"/>
      <c r="D29" s="139"/>
      <c r="E29" s="6" t="s">
        <v>11</v>
      </c>
      <c r="F29" s="7">
        <f>COUNTIF(F21:F28,"S")</f>
        <v>8</v>
      </c>
      <c r="G29" s="171">
        <f t="shared" ref="G29:L29" si="5">SUM(G21:G28)</f>
        <v>0</v>
      </c>
      <c r="H29" s="175">
        <f t="shared" si="5"/>
        <v>0</v>
      </c>
      <c r="I29" s="144">
        <f t="shared" si="5"/>
        <v>0</v>
      </c>
      <c r="J29" s="169">
        <f t="shared" si="5"/>
        <v>0</v>
      </c>
      <c r="K29" s="82">
        <f t="shared" si="5"/>
        <v>0</v>
      </c>
      <c r="L29" s="170">
        <f t="shared" si="5"/>
        <v>0</v>
      </c>
    </row>
    <row r="30" spans="1:12" ht="15.75" thickBot="1" x14ac:dyDescent="0.3">
      <c r="A30" s="237"/>
      <c r="B30" s="242"/>
      <c r="C30" s="166"/>
      <c r="D30" s="18"/>
      <c r="E30" s="11" t="s">
        <v>74</v>
      </c>
      <c r="F30" s="63">
        <f t="shared" ref="F30" si="6">F29*G29</f>
        <v>0</v>
      </c>
      <c r="G30" s="64"/>
      <c r="H30" s="97" t="e">
        <f>H29/F30</f>
        <v>#DIV/0!</v>
      </c>
      <c r="I30" s="173" t="e">
        <f>I29/F30</f>
        <v>#DIV/0!</v>
      </c>
      <c r="J30" s="174" t="e">
        <f>J29/F30</f>
        <v>#DIV/0!</v>
      </c>
      <c r="K30" s="89" t="e">
        <f>K29/F30</f>
        <v>#DIV/0!</v>
      </c>
      <c r="L30" s="90" t="e">
        <f>L29/F30</f>
        <v>#DIV/0!</v>
      </c>
    </row>
    <row r="31" spans="1:12" ht="14.1" customHeight="1" x14ac:dyDescent="0.25">
      <c r="A31" s="232" t="s">
        <v>26</v>
      </c>
      <c r="B31" s="225" t="s">
        <v>83</v>
      </c>
      <c r="C31" s="154" t="s">
        <v>6</v>
      </c>
      <c r="D31" s="155">
        <v>1</v>
      </c>
      <c r="E31" s="156" t="s">
        <v>14</v>
      </c>
      <c r="F31" s="157" t="s">
        <v>8</v>
      </c>
      <c r="G31" s="221">
        <f>Programación!M33</f>
        <v>0</v>
      </c>
      <c r="H31" s="158">
        <f>Programación!O33</f>
        <v>0</v>
      </c>
      <c r="I31" s="159">
        <f>Programación!P33</f>
        <v>0</v>
      </c>
      <c r="J31" s="159">
        <f>Programación!P34</f>
        <v>0</v>
      </c>
      <c r="K31" s="160">
        <f>Programación!Q33</f>
        <v>0</v>
      </c>
      <c r="L31" s="161">
        <f>Programación!Q34</f>
        <v>0</v>
      </c>
    </row>
    <row r="32" spans="1:12" ht="14.1" customHeight="1" x14ac:dyDescent="0.25">
      <c r="A32" s="205"/>
      <c r="B32" s="223"/>
      <c r="C32" s="228" t="s">
        <v>9</v>
      </c>
      <c r="D32" s="3">
        <v>2</v>
      </c>
      <c r="E32" s="30" t="s">
        <v>27</v>
      </c>
      <c r="F32" s="23" t="s">
        <v>8</v>
      </c>
      <c r="G32" s="202"/>
      <c r="H32" s="2">
        <f>Programación!O68</f>
        <v>0</v>
      </c>
      <c r="I32" s="68">
        <f>Programación!P68</f>
        <v>0</v>
      </c>
      <c r="J32" s="68">
        <f>Programación!P69</f>
        <v>0</v>
      </c>
      <c r="K32" s="69">
        <f>Programación!Q68</f>
        <v>0</v>
      </c>
      <c r="L32" s="70">
        <f>Programación!Q69</f>
        <v>0</v>
      </c>
    </row>
    <row r="33" spans="1:12" ht="14.1" customHeight="1" x14ac:dyDescent="0.25">
      <c r="A33" s="205"/>
      <c r="B33" s="223"/>
      <c r="C33" s="229"/>
      <c r="D33" s="3">
        <v>3</v>
      </c>
      <c r="E33" s="30" t="s">
        <v>28</v>
      </c>
      <c r="F33" s="23" t="s">
        <v>8</v>
      </c>
      <c r="G33" s="202"/>
      <c r="H33" s="2">
        <f>Programación!O103</f>
        <v>0</v>
      </c>
      <c r="I33" s="68">
        <f>Programación!P103</f>
        <v>0</v>
      </c>
      <c r="J33" s="68">
        <f>Programación!P104</f>
        <v>0</v>
      </c>
      <c r="K33" s="69">
        <f>Programación!Q103</f>
        <v>0</v>
      </c>
      <c r="L33" s="70">
        <f>Programación!Q104</f>
        <v>0</v>
      </c>
    </row>
    <row r="34" spans="1:12" ht="14.1" customHeight="1" x14ac:dyDescent="0.25">
      <c r="A34" s="205"/>
      <c r="B34" s="223"/>
      <c r="C34" s="230"/>
      <c r="D34" s="3">
        <v>4</v>
      </c>
      <c r="E34" s="30" t="s">
        <v>29</v>
      </c>
      <c r="F34" s="23" t="s">
        <v>8</v>
      </c>
      <c r="G34" s="201">
        <f>Programación!M34</f>
        <v>0</v>
      </c>
      <c r="H34" s="2">
        <f>Programación!O138</f>
        <v>0</v>
      </c>
      <c r="I34" s="68">
        <f>Programación!P138</f>
        <v>0</v>
      </c>
      <c r="J34" s="68">
        <f>Programación!P139</f>
        <v>0</v>
      </c>
      <c r="K34" s="69">
        <f>Programación!Q138</f>
        <v>0</v>
      </c>
      <c r="L34" s="70">
        <f>Programación!Q139</f>
        <v>0</v>
      </c>
    </row>
    <row r="35" spans="1:12" ht="14.1" customHeight="1" x14ac:dyDescent="0.25">
      <c r="A35" s="205"/>
      <c r="B35" s="223"/>
      <c r="C35" s="226" t="s">
        <v>10</v>
      </c>
      <c r="D35" s="3">
        <v>5</v>
      </c>
      <c r="E35" s="22" t="s">
        <v>30</v>
      </c>
      <c r="F35" s="23" t="s">
        <v>8</v>
      </c>
      <c r="G35" s="202"/>
      <c r="H35" s="2">
        <f>Programación!O173</f>
        <v>0</v>
      </c>
      <c r="I35" s="68">
        <f>Programación!P173</f>
        <v>0</v>
      </c>
      <c r="J35" s="68">
        <f>Programación!P174</f>
        <v>0</v>
      </c>
      <c r="K35" s="69">
        <f>Programación!Q173</f>
        <v>0</v>
      </c>
      <c r="L35" s="70">
        <f>Programación!Q174</f>
        <v>0</v>
      </c>
    </row>
    <row r="36" spans="1:12" ht="14.1" customHeight="1" x14ac:dyDescent="0.25">
      <c r="A36" s="205"/>
      <c r="B36" s="223"/>
      <c r="C36" s="227"/>
      <c r="D36" s="3">
        <v>6</v>
      </c>
      <c r="E36" s="22" t="s">
        <v>31</v>
      </c>
      <c r="F36" s="49" t="s">
        <v>8</v>
      </c>
      <c r="G36" s="202"/>
      <c r="H36" s="2">
        <f>Programación!O208</f>
        <v>0</v>
      </c>
      <c r="I36" s="68">
        <f>Programación!P208</f>
        <v>0</v>
      </c>
      <c r="J36" s="68">
        <f>Programación!P209</f>
        <v>0</v>
      </c>
      <c r="K36" s="69">
        <f>Programación!Q208</f>
        <v>0</v>
      </c>
      <c r="L36" s="70">
        <f>Programación!Q209</f>
        <v>0</v>
      </c>
    </row>
    <row r="37" spans="1:12" ht="14.1" customHeight="1" x14ac:dyDescent="0.25">
      <c r="A37" s="205"/>
      <c r="B37" s="223"/>
      <c r="C37" s="226" t="s">
        <v>12</v>
      </c>
      <c r="D37" s="3">
        <v>7</v>
      </c>
      <c r="E37" s="22" t="s">
        <v>32</v>
      </c>
      <c r="F37" s="49" t="s">
        <v>8</v>
      </c>
      <c r="G37" s="202"/>
      <c r="H37" s="2">
        <f>Programación!O243</f>
        <v>0</v>
      </c>
      <c r="I37" s="68">
        <f>Programación!P243</f>
        <v>0</v>
      </c>
      <c r="J37" s="68">
        <f>Programación!P244</f>
        <v>0</v>
      </c>
      <c r="K37" s="69">
        <f>Programación!Q243</f>
        <v>0</v>
      </c>
      <c r="L37" s="70">
        <f>Programación!Q244</f>
        <v>0</v>
      </c>
    </row>
    <row r="38" spans="1:12" ht="14.1" customHeight="1" x14ac:dyDescent="0.25">
      <c r="A38" s="205"/>
      <c r="B38" s="223"/>
      <c r="C38" s="231"/>
      <c r="D38" s="3">
        <v>8</v>
      </c>
      <c r="E38" s="22" t="s">
        <v>33</v>
      </c>
      <c r="F38" s="49" t="s">
        <v>8</v>
      </c>
      <c r="G38" s="202"/>
      <c r="H38" s="2">
        <f>Programación!O278</f>
        <v>0</v>
      </c>
      <c r="I38" s="68">
        <f>Programación!P278</f>
        <v>0</v>
      </c>
      <c r="J38" s="68">
        <f>Programación!P279</f>
        <v>0</v>
      </c>
      <c r="K38" s="69">
        <f>Programación!Q278</f>
        <v>0</v>
      </c>
      <c r="L38" s="70">
        <f>Programación!Q279</f>
        <v>0</v>
      </c>
    </row>
    <row r="39" spans="1:12" ht="15.75" customHeight="1" x14ac:dyDescent="0.25">
      <c r="A39" s="205"/>
      <c r="B39" s="223"/>
      <c r="C39" s="19"/>
      <c r="D39" s="17"/>
      <c r="E39" s="6" t="s">
        <v>11</v>
      </c>
      <c r="F39" s="7">
        <f>COUNTIF(F31:F38,"S")</f>
        <v>8</v>
      </c>
      <c r="G39" s="2">
        <f>SUM(G31:G36)</f>
        <v>0</v>
      </c>
      <c r="H39" s="8">
        <f>SUM(H31:H38)</f>
        <v>0</v>
      </c>
      <c r="I39" s="65">
        <f>SUM(I31:I38)</f>
        <v>0</v>
      </c>
      <c r="J39" s="65">
        <f>SUM(J31:J38)</f>
        <v>0</v>
      </c>
      <c r="K39" s="80">
        <f>SUM(K31:K38)</f>
        <v>0</v>
      </c>
      <c r="L39" s="81">
        <f>SUM(L31:L38)</f>
        <v>0</v>
      </c>
    </row>
    <row r="40" spans="1:12" ht="15.75" customHeight="1" thickBot="1" x14ac:dyDescent="0.3">
      <c r="A40" s="205"/>
      <c r="B40" s="214"/>
      <c r="C40" s="20"/>
      <c r="D40" s="18"/>
      <c r="E40" s="11" t="s">
        <v>15</v>
      </c>
      <c r="F40" s="12">
        <f t="shared" ref="F40" si="7">F39*G39</f>
        <v>0</v>
      </c>
      <c r="G40" s="13"/>
      <c r="H40" s="73" t="e">
        <f>H39/F40</f>
        <v>#DIV/0!</v>
      </c>
      <c r="I40" s="84" t="e">
        <f>I39/F40</f>
        <v>#DIV/0!</v>
      </c>
      <c r="J40" s="85" t="e">
        <f>J39/F40</f>
        <v>#DIV/0!</v>
      </c>
      <c r="K40" s="82" t="e">
        <f>K39/F40</f>
        <v>#DIV/0!</v>
      </c>
      <c r="L40" s="83" t="e">
        <f>L39/F40</f>
        <v>#DIV/0!</v>
      </c>
    </row>
    <row r="41" spans="1:12" ht="14.1" customHeight="1" x14ac:dyDescent="0.25">
      <c r="A41" s="205"/>
      <c r="B41" s="222" t="s">
        <v>84</v>
      </c>
      <c r="C41" s="21" t="s">
        <v>6</v>
      </c>
      <c r="D41" s="15">
        <v>1</v>
      </c>
      <c r="E41" s="29" t="s">
        <v>34</v>
      </c>
      <c r="F41" s="23" t="s">
        <v>8</v>
      </c>
      <c r="G41" s="201">
        <f>Programación!V14</f>
        <v>0</v>
      </c>
      <c r="H41" s="2">
        <f>Programación!X14</f>
        <v>0</v>
      </c>
      <c r="I41" s="68">
        <f>Programación!Y14</f>
        <v>0</v>
      </c>
      <c r="J41" s="68">
        <f>Programación!Y15</f>
        <v>0</v>
      </c>
      <c r="K41" s="69">
        <f>Programación!Z14</f>
        <v>0</v>
      </c>
      <c r="L41" s="70">
        <f>Programación!Z15</f>
        <v>0</v>
      </c>
    </row>
    <row r="42" spans="1:12" ht="14.1" customHeight="1" x14ac:dyDescent="0.25">
      <c r="A42" s="205"/>
      <c r="B42" s="223"/>
      <c r="C42" s="19" t="s">
        <v>9</v>
      </c>
      <c r="D42" s="3">
        <v>2</v>
      </c>
      <c r="E42" s="22" t="s">
        <v>35</v>
      </c>
      <c r="F42" s="23" t="s">
        <v>8</v>
      </c>
      <c r="G42" s="202"/>
      <c r="H42" s="2">
        <f>Programación!X49</f>
        <v>0</v>
      </c>
      <c r="I42" s="68">
        <f>Programación!Y49</f>
        <v>0</v>
      </c>
      <c r="J42" s="68">
        <f>Programación!Y50</f>
        <v>0</v>
      </c>
      <c r="K42" s="69">
        <f>Programación!Z49</f>
        <v>0</v>
      </c>
      <c r="L42" s="70">
        <f>Programación!Z50</f>
        <v>0</v>
      </c>
    </row>
    <row r="43" spans="1:12" ht="14.1" customHeight="1" x14ac:dyDescent="0.25">
      <c r="A43" s="205"/>
      <c r="B43" s="223"/>
      <c r="C43" s="19" t="s">
        <v>10</v>
      </c>
      <c r="D43" s="3">
        <v>3</v>
      </c>
      <c r="E43" s="22" t="s">
        <v>36</v>
      </c>
      <c r="F43" s="23" t="s">
        <v>8</v>
      </c>
      <c r="G43" s="201">
        <f>Programación!V15</f>
        <v>0</v>
      </c>
      <c r="H43" s="2">
        <f>Programación!X84</f>
        <v>0</v>
      </c>
      <c r="I43" s="68">
        <f>Programación!Y84</f>
        <v>0</v>
      </c>
      <c r="J43" s="68">
        <f>Programación!Y85</f>
        <v>0</v>
      </c>
      <c r="K43" s="69">
        <f>Programación!Z84</f>
        <v>0</v>
      </c>
      <c r="L43" s="70">
        <f>Programación!Z85</f>
        <v>0</v>
      </c>
    </row>
    <row r="44" spans="1:12" ht="14.1" customHeight="1" x14ac:dyDescent="0.25">
      <c r="A44" s="205"/>
      <c r="B44" s="223"/>
      <c r="C44" s="19" t="s">
        <v>12</v>
      </c>
      <c r="D44" s="3">
        <v>4</v>
      </c>
      <c r="E44" s="22" t="s">
        <v>37</v>
      </c>
      <c r="F44" s="23" t="s">
        <v>8</v>
      </c>
      <c r="G44" s="202"/>
      <c r="H44" s="2">
        <f>Programación!X119</f>
        <v>0</v>
      </c>
      <c r="I44" s="68">
        <f>Programación!Y119</f>
        <v>0</v>
      </c>
      <c r="J44" s="68">
        <f>Programación!Y120</f>
        <v>0</v>
      </c>
      <c r="K44" s="69">
        <f>Programación!Z119</f>
        <v>0</v>
      </c>
      <c r="L44" s="70">
        <f>Programación!Z120</f>
        <v>0</v>
      </c>
    </row>
    <row r="45" spans="1:12" ht="15.75" customHeight="1" x14ac:dyDescent="0.25">
      <c r="A45" s="205"/>
      <c r="B45" s="223"/>
      <c r="C45" s="19"/>
      <c r="D45" s="86"/>
      <c r="E45" s="6" t="s">
        <v>11</v>
      </c>
      <c r="F45" s="7">
        <f>COUNTIF(F41:F44,"S")</f>
        <v>4</v>
      </c>
      <c r="G45" s="2">
        <f t="shared" ref="G45:L45" si="8">SUM(G41:G44)</f>
        <v>0</v>
      </c>
      <c r="H45" s="8">
        <f t="shared" si="8"/>
        <v>0</v>
      </c>
      <c r="I45" s="65">
        <f t="shared" si="8"/>
        <v>0</v>
      </c>
      <c r="J45" s="65">
        <f t="shared" si="8"/>
        <v>0</v>
      </c>
      <c r="K45" s="71">
        <f t="shared" si="8"/>
        <v>0</v>
      </c>
      <c r="L45" s="72">
        <f t="shared" si="8"/>
        <v>0</v>
      </c>
    </row>
    <row r="46" spans="1:12" ht="15.75" thickBot="1" x14ac:dyDescent="0.3">
      <c r="A46" s="233"/>
      <c r="B46" s="214"/>
      <c r="C46" s="87"/>
      <c r="D46" s="18"/>
      <c r="E46" s="11" t="s">
        <v>16</v>
      </c>
      <c r="F46" s="63">
        <f t="shared" ref="F46" si="9">F45*G45</f>
        <v>0</v>
      </c>
      <c r="G46" s="64"/>
      <c r="H46" s="97" t="e">
        <f>H45/F46</f>
        <v>#DIV/0!</v>
      </c>
      <c r="I46" s="88" t="e">
        <f>I45/F46</f>
        <v>#DIV/0!</v>
      </c>
      <c r="J46" s="88" t="e">
        <f>J45/F46</f>
        <v>#DIV/0!</v>
      </c>
      <c r="K46" s="89" t="e">
        <f>K45/F46</f>
        <v>#DIV/0!</v>
      </c>
      <c r="L46" s="90" t="e">
        <f>L45/F46</f>
        <v>#DIV/0!</v>
      </c>
    </row>
    <row r="47" spans="1:12" ht="24" customHeight="1" thickBot="1" x14ac:dyDescent="0.3">
      <c r="A47" s="219" t="s">
        <v>70</v>
      </c>
      <c r="B47" s="220"/>
      <c r="C47" s="220"/>
      <c r="D47" s="220"/>
      <c r="E47" s="220"/>
      <c r="F47" s="91">
        <f>SUM(F10,F20,F30,F40,F46)</f>
        <v>0</v>
      </c>
      <c r="G47" s="91">
        <f>SUM(G9,G19,G29,G39,G45)</f>
        <v>0</v>
      </c>
      <c r="H47" s="98" t="e">
        <f>AVERAGE(H10,H20,H30,H40,H46)</f>
        <v>#DIV/0!</v>
      </c>
      <c r="I47" s="98" t="e">
        <f>AVERAGE(I10,I20,I30,I40,I46)</f>
        <v>#DIV/0!</v>
      </c>
      <c r="J47" s="98" t="e">
        <f>AVERAGE(J10,J20,J30,J40,J46)</f>
        <v>#DIV/0!</v>
      </c>
      <c r="K47" s="98" t="e">
        <f>AVERAGE(K10,K20,K30,K40,K46)</f>
        <v>#DIV/0!</v>
      </c>
      <c r="L47" s="99" t="e">
        <f>AVERAGE(L10,L20,L30,L40,L46)</f>
        <v>#DIV/0!</v>
      </c>
    </row>
  </sheetData>
  <sheetProtection sheet="1" objects="1" scenarios="1"/>
  <mergeCells count="35">
    <mergeCell ref="G21:G24"/>
    <mergeCell ref="G25:G28"/>
    <mergeCell ref="B21:B30"/>
    <mergeCell ref="C21:C22"/>
    <mergeCell ref="C23:C24"/>
    <mergeCell ref="C25:C26"/>
    <mergeCell ref="C27:C28"/>
    <mergeCell ref="A47:E47"/>
    <mergeCell ref="G15:G16"/>
    <mergeCell ref="G31:G33"/>
    <mergeCell ref="G41:G42"/>
    <mergeCell ref="B41:B46"/>
    <mergeCell ref="G17:G18"/>
    <mergeCell ref="B15:B20"/>
    <mergeCell ref="B31:B40"/>
    <mergeCell ref="C35:C36"/>
    <mergeCell ref="G34:G38"/>
    <mergeCell ref="G43:G44"/>
    <mergeCell ref="C32:C34"/>
    <mergeCell ref="C37:C38"/>
    <mergeCell ref="A31:A46"/>
    <mergeCell ref="A15:A20"/>
    <mergeCell ref="A21:A30"/>
    <mergeCell ref="C1:C2"/>
    <mergeCell ref="G3:G4"/>
    <mergeCell ref="A1:A2"/>
    <mergeCell ref="C3:C4"/>
    <mergeCell ref="C7:C8"/>
    <mergeCell ref="F1:L1"/>
    <mergeCell ref="B1:B2"/>
    <mergeCell ref="D1:D2"/>
    <mergeCell ref="B3:B10"/>
    <mergeCell ref="G5:G8"/>
    <mergeCell ref="A3:A14"/>
    <mergeCell ref="B11:B14"/>
  </mergeCells>
  <conditionalFormatting sqref="H3:H8">
    <cfRule type="cellIs" dxfId="13" priority="13" operator="equal">
      <formula>$G$9</formula>
    </cfRule>
    <cfRule type="cellIs" dxfId="12" priority="14" operator="notEqual">
      <formula>$G$9</formula>
    </cfRule>
  </conditionalFormatting>
  <conditionalFormatting sqref="H15:H18">
    <cfRule type="cellIs" dxfId="11" priority="11" operator="equal">
      <formula>$G$19</formula>
    </cfRule>
    <cfRule type="cellIs" dxfId="10" priority="12" operator="notEqual">
      <formula>$G$19</formula>
    </cfRule>
  </conditionalFormatting>
  <conditionalFormatting sqref="H31:H38">
    <cfRule type="cellIs" dxfId="9" priority="9" operator="equal">
      <formula>$G$39</formula>
    </cfRule>
    <cfRule type="cellIs" dxfId="8" priority="10" operator="notEqual">
      <formula>$G$39</formula>
    </cfRule>
  </conditionalFormatting>
  <conditionalFormatting sqref="H41:H44">
    <cfRule type="cellIs" dxfId="7" priority="7" operator="equal">
      <formula>$G$45</formula>
    </cfRule>
    <cfRule type="cellIs" dxfId="6" priority="8" operator="notEqual">
      <formula>$G$45</formula>
    </cfRule>
  </conditionalFormatting>
  <conditionalFormatting sqref="H21:H28">
    <cfRule type="cellIs" dxfId="5" priority="5" operator="notEqual">
      <formula>$G$29</formula>
    </cfRule>
    <cfRule type="cellIs" dxfId="4" priority="6" operator="equal">
      <formula>$G$29</formula>
    </cfRule>
  </conditionalFormatting>
  <conditionalFormatting sqref="H11">
    <cfRule type="cellIs" dxfId="3" priority="3" operator="equal">
      <formula>$G$13</formula>
    </cfRule>
    <cfRule type="cellIs" dxfId="2" priority="4" operator="notEqual">
      <formula>$G$13</formula>
    </cfRule>
  </conditionalFormatting>
  <conditionalFormatting sqref="H12">
    <cfRule type="cellIs" dxfId="1" priority="1" operator="equal">
      <formula>$G$13</formula>
    </cfRule>
    <cfRule type="cellIs" dxfId="0" priority="2" operator="notEqual">
      <formula>$G$13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51" t="s">
        <v>47</v>
      </c>
      <c r="B1" s="251"/>
      <c r="C1" s="251"/>
      <c r="D1" s="251"/>
      <c r="E1" s="251"/>
      <c r="F1" s="251"/>
      <c r="G1" s="251"/>
      <c r="H1" s="251"/>
      <c r="J1" s="251" t="s">
        <v>52</v>
      </c>
      <c r="K1" s="251"/>
      <c r="L1" s="251"/>
      <c r="M1" s="251"/>
      <c r="N1" s="251"/>
      <c r="O1" s="251"/>
      <c r="P1" s="251"/>
      <c r="Q1" s="251"/>
      <c r="S1" s="251" t="s">
        <v>53</v>
      </c>
      <c r="T1" s="251"/>
      <c r="U1" s="251"/>
      <c r="V1" s="251"/>
      <c r="W1" s="251"/>
      <c r="X1" s="251"/>
      <c r="Y1" s="251"/>
      <c r="Z1" s="251"/>
      <c r="AB1" s="251" t="s">
        <v>54</v>
      </c>
      <c r="AC1" s="251"/>
      <c r="AD1" s="251"/>
      <c r="AE1" s="251"/>
      <c r="AF1" s="251"/>
      <c r="AG1" s="251"/>
      <c r="AH1" s="251"/>
      <c r="AI1" s="251"/>
    </row>
    <row r="2" spans="1:35" ht="15.75" customHeight="1" x14ac:dyDescent="0.25">
      <c r="A2" s="245" t="s">
        <v>40</v>
      </c>
      <c r="B2" s="247" t="s">
        <v>41</v>
      </c>
      <c r="C2" s="247" t="s">
        <v>42</v>
      </c>
      <c r="D2" s="247" t="s">
        <v>43</v>
      </c>
      <c r="E2" s="247" t="s">
        <v>44</v>
      </c>
      <c r="F2" s="249" t="s">
        <v>59</v>
      </c>
      <c r="G2" s="249"/>
      <c r="H2" s="250"/>
      <c r="J2" s="245" t="s">
        <v>40</v>
      </c>
      <c r="K2" s="247" t="s">
        <v>41</v>
      </c>
      <c r="L2" s="247" t="s">
        <v>42</v>
      </c>
      <c r="M2" s="247" t="s">
        <v>43</v>
      </c>
      <c r="N2" s="247" t="s">
        <v>44</v>
      </c>
      <c r="O2" s="249" t="s">
        <v>59</v>
      </c>
      <c r="P2" s="249"/>
      <c r="Q2" s="250"/>
      <c r="S2" s="245" t="s">
        <v>40</v>
      </c>
      <c r="T2" s="247" t="s">
        <v>41</v>
      </c>
      <c r="U2" s="247" t="s">
        <v>42</v>
      </c>
      <c r="V2" s="247" t="s">
        <v>43</v>
      </c>
      <c r="W2" s="247" t="s">
        <v>44</v>
      </c>
      <c r="X2" s="249" t="s">
        <v>59</v>
      </c>
      <c r="Y2" s="249"/>
      <c r="Z2" s="250"/>
      <c r="AB2" s="245" t="s">
        <v>40</v>
      </c>
      <c r="AC2" s="247" t="s">
        <v>41</v>
      </c>
      <c r="AD2" s="247" t="s">
        <v>42</v>
      </c>
      <c r="AE2" s="247" t="s">
        <v>43</v>
      </c>
      <c r="AF2" s="247" t="s">
        <v>44</v>
      </c>
      <c r="AG2" s="249" t="s">
        <v>59</v>
      </c>
      <c r="AH2" s="249"/>
      <c r="AI2" s="250"/>
    </row>
    <row r="3" spans="1:35" ht="39" thickBot="1" x14ac:dyDescent="0.3">
      <c r="A3" s="246"/>
      <c r="B3" s="248"/>
      <c r="C3" s="248"/>
      <c r="D3" s="248"/>
      <c r="E3" s="248"/>
      <c r="F3" s="60" t="s">
        <v>45</v>
      </c>
      <c r="G3" s="60" t="s">
        <v>46</v>
      </c>
      <c r="H3" s="61" t="s">
        <v>55</v>
      </c>
      <c r="J3" s="246"/>
      <c r="K3" s="248"/>
      <c r="L3" s="248"/>
      <c r="M3" s="248"/>
      <c r="N3" s="248"/>
      <c r="O3" s="60" t="s">
        <v>45</v>
      </c>
      <c r="P3" s="60" t="s">
        <v>46</v>
      </c>
      <c r="Q3" s="61" t="s">
        <v>55</v>
      </c>
      <c r="S3" s="246"/>
      <c r="T3" s="248"/>
      <c r="U3" s="248"/>
      <c r="V3" s="248"/>
      <c r="W3" s="248"/>
      <c r="X3" s="60" t="s">
        <v>45</v>
      </c>
      <c r="Y3" s="60" t="s">
        <v>46</v>
      </c>
      <c r="Z3" s="61" t="s">
        <v>55</v>
      </c>
      <c r="AB3" s="246"/>
      <c r="AC3" s="248"/>
      <c r="AD3" s="248"/>
      <c r="AE3" s="248"/>
      <c r="AF3" s="248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5" t="s">
        <v>40</v>
      </c>
      <c r="B37" s="247" t="s">
        <v>41</v>
      </c>
      <c r="C37" s="247" t="s">
        <v>42</v>
      </c>
      <c r="D37" s="247" t="s">
        <v>43</v>
      </c>
      <c r="E37" s="247" t="s">
        <v>44</v>
      </c>
      <c r="F37" s="249" t="s">
        <v>60</v>
      </c>
      <c r="G37" s="249"/>
      <c r="H37" s="250"/>
      <c r="J37" s="245" t="s">
        <v>40</v>
      </c>
      <c r="K37" s="247" t="s">
        <v>41</v>
      </c>
      <c r="L37" s="247" t="s">
        <v>42</v>
      </c>
      <c r="M37" s="247" t="s">
        <v>43</v>
      </c>
      <c r="N37" s="247" t="s">
        <v>44</v>
      </c>
      <c r="O37" s="249" t="s">
        <v>60</v>
      </c>
      <c r="P37" s="249"/>
      <c r="Q37" s="250"/>
      <c r="S37" s="245" t="s">
        <v>40</v>
      </c>
      <c r="T37" s="247" t="s">
        <v>41</v>
      </c>
      <c r="U37" s="247" t="s">
        <v>42</v>
      </c>
      <c r="V37" s="247" t="s">
        <v>43</v>
      </c>
      <c r="W37" s="247" t="s">
        <v>44</v>
      </c>
      <c r="X37" s="249" t="s">
        <v>60</v>
      </c>
      <c r="Y37" s="249"/>
      <c r="Z37" s="250"/>
      <c r="AB37" s="245" t="s">
        <v>40</v>
      </c>
      <c r="AC37" s="247" t="s">
        <v>41</v>
      </c>
      <c r="AD37" s="247" t="s">
        <v>42</v>
      </c>
      <c r="AE37" s="247" t="s">
        <v>43</v>
      </c>
      <c r="AF37" s="247" t="s">
        <v>44</v>
      </c>
      <c r="AG37" s="249" t="s">
        <v>60</v>
      </c>
      <c r="AH37" s="249"/>
      <c r="AI37" s="250"/>
    </row>
    <row r="38" spans="1:35" ht="39" thickBot="1" x14ac:dyDescent="0.3">
      <c r="A38" s="246"/>
      <c r="B38" s="248"/>
      <c r="C38" s="248"/>
      <c r="D38" s="248"/>
      <c r="E38" s="248"/>
      <c r="F38" s="60" t="s">
        <v>45</v>
      </c>
      <c r="G38" s="60" t="s">
        <v>46</v>
      </c>
      <c r="H38" s="61" t="s">
        <v>55</v>
      </c>
      <c r="J38" s="246"/>
      <c r="K38" s="248"/>
      <c r="L38" s="248"/>
      <c r="M38" s="248"/>
      <c r="N38" s="248"/>
      <c r="O38" s="60" t="s">
        <v>45</v>
      </c>
      <c r="P38" s="60" t="s">
        <v>46</v>
      </c>
      <c r="Q38" s="61" t="s">
        <v>55</v>
      </c>
      <c r="S38" s="246"/>
      <c r="T38" s="248"/>
      <c r="U38" s="248"/>
      <c r="V38" s="248"/>
      <c r="W38" s="248"/>
      <c r="X38" s="60" t="s">
        <v>45</v>
      </c>
      <c r="Y38" s="60" t="s">
        <v>46</v>
      </c>
      <c r="Z38" s="61" t="s">
        <v>55</v>
      </c>
      <c r="AB38" s="246"/>
      <c r="AC38" s="248"/>
      <c r="AD38" s="248"/>
      <c r="AE38" s="248"/>
      <c r="AF38" s="248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5" t="s">
        <v>40</v>
      </c>
      <c r="B72" s="247" t="s">
        <v>41</v>
      </c>
      <c r="C72" s="247" t="s">
        <v>42</v>
      </c>
      <c r="D72" s="247" t="s">
        <v>43</v>
      </c>
      <c r="E72" s="247" t="s">
        <v>44</v>
      </c>
      <c r="F72" s="249" t="s">
        <v>61</v>
      </c>
      <c r="G72" s="249"/>
      <c r="H72" s="250"/>
      <c r="J72" s="245" t="s">
        <v>40</v>
      </c>
      <c r="K72" s="247" t="s">
        <v>41</v>
      </c>
      <c r="L72" s="247" t="s">
        <v>42</v>
      </c>
      <c r="M72" s="247" t="s">
        <v>43</v>
      </c>
      <c r="N72" s="247" t="s">
        <v>44</v>
      </c>
      <c r="O72" s="249" t="s">
        <v>61</v>
      </c>
      <c r="P72" s="249"/>
      <c r="Q72" s="250"/>
      <c r="S72" s="245" t="s">
        <v>40</v>
      </c>
      <c r="T72" s="247" t="s">
        <v>41</v>
      </c>
      <c r="U72" s="247" t="s">
        <v>42</v>
      </c>
      <c r="V72" s="247" t="s">
        <v>43</v>
      </c>
      <c r="W72" s="247" t="s">
        <v>44</v>
      </c>
      <c r="X72" s="249" t="s">
        <v>61</v>
      </c>
      <c r="Y72" s="249"/>
      <c r="Z72" s="250"/>
      <c r="AB72" s="245" t="s">
        <v>40</v>
      </c>
      <c r="AC72" s="247" t="s">
        <v>41</v>
      </c>
      <c r="AD72" s="247" t="s">
        <v>42</v>
      </c>
      <c r="AE72" s="247" t="s">
        <v>43</v>
      </c>
      <c r="AF72" s="247" t="s">
        <v>44</v>
      </c>
      <c r="AG72" s="249" t="s">
        <v>61</v>
      </c>
      <c r="AH72" s="249"/>
      <c r="AI72" s="250"/>
    </row>
    <row r="73" spans="1:35" ht="39" thickBot="1" x14ac:dyDescent="0.3">
      <c r="A73" s="246"/>
      <c r="B73" s="248"/>
      <c r="C73" s="248"/>
      <c r="D73" s="248"/>
      <c r="E73" s="248"/>
      <c r="F73" s="60" t="s">
        <v>45</v>
      </c>
      <c r="G73" s="60" t="s">
        <v>46</v>
      </c>
      <c r="H73" s="61" t="s">
        <v>55</v>
      </c>
      <c r="J73" s="246"/>
      <c r="K73" s="248"/>
      <c r="L73" s="248"/>
      <c r="M73" s="248"/>
      <c r="N73" s="248"/>
      <c r="O73" s="60" t="s">
        <v>45</v>
      </c>
      <c r="P73" s="60" t="s">
        <v>46</v>
      </c>
      <c r="Q73" s="61" t="s">
        <v>55</v>
      </c>
      <c r="S73" s="246"/>
      <c r="T73" s="248"/>
      <c r="U73" s="248"/>
      <c r="V73" s="248"/>
      <c r="W73" s="248"/>
      <c r="X73" s="60" t="s">
        <v>45</v>
      </c>
      <c r="Y73" s="60" t="s">
        <v>46</v>
      </c>
      <c r="Z73" s="61" t="s">
        <v>55</v>
      </c>
      <c r="AB73" s="246"/>
      <c r="AC73" s="248"/>
      <c r="AD73" s="248"/>
      <c r="AE73" s="248"/>
      <c r="AF73" s="248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5" t="s">
        <v>40</v>
      </c>
      <c r="B107" s="247" t="s">
        <v>41</v>
      </c>
      <c r="C107" s="247" t="s">
        <v>42</v>
      </c>
      <c r="D107" s="247" t="s">
        <v>43</v>
      </c>
      <c r="E107" s="247" t="s">
        <v>44</v>
      </c>
      <c r="F107" s="249" t="s">
        <v>64</v>
      </c>
      <c r="G107" s="249"/>
      <c r="H107" s="250"/>
      <c r="J107" s="245" t="s">
        <v>40</v>
      </c>
      <c r="K107" s="247" t="s">
        <v>41</v>
      </c>
      <c r="L107" s="247" t="s">
        <v>42</v>
      </c>
      <c r="M107" s="247" t="s">
        <v>43</v>
      </c>
      <c r="N107" s="247" t="s">
        <v>44</v>
      </c>
      <c r="O107" s="249" t="s">
        <v>64</v>
      </c>
      <c r="P107" s="249"/>
      <c r="Q107" s="250"/>
      <c r="S107" s="245" t="s">
        <v>40</v>
      </c>
      <c r="T107" s="247" t="s">
        <v>41</v>
      </c>
      <c r="U107" s="247" t="s">
        <v>42</v>
      </c>
      <c r="V107" s="247" t="s">
        <v>43</v>
      </c>
      <c r="W107" s="247" t="s">
        <v>44</v>
      </c>
      <c r="X107" s="249" t="s">
        <v>64</v>
      </c>
      <c r="Y107" s="249"/>
      <c r="Z107" s="250"/>
      <c r="AB107" s="245" t="s">
        <v>40</v>
      </c>
      <c r="AC107" s="247" t="s">
        <v>41</v>
      </c>
      <c r="AD107" s="247" t="s">
        <v>42</v>
      </c>
      <c r="AE107" s="247" t="s">
        <v>43</v>
      </c>
      <c r="AF107" s="247" t="s">
        <v>44</v>
      </c>
      <c r="AG107" s="249" t="s">
        <v>64</v>
      </c>
      <c r="AH107" s="249"/>
      <c r="AI107" s="250"/>
    </row>
    <row r="108" spans="1:35" ht="39" thickBot="1" x14ac:dyDescent="0.3">
      <c r="A108" s="246"/>
      <c r="B108" s="248"/>
      <c r="C108" s="248"/>
      <c r="D108" s="248"/>
      <c r="E108" s="248"/>
      <c r="F108" s="60" t="s">
        <v>45</v>
      </c>
      <c r="G108" s="60" t="s">
        <v>46</v>
      </c>
      <c r="H108" s="61" t="s">
        <v>55</v>
      </c>
      <c r="J108" s="246"/>
      <c r="K108" s="248"/>
      <c r="L108" s="248"/>
      <c r="M108" s="248"/>
      <c r="N108" s="248"/>
      <c r="O108" s="60" t="s">
        <v>45</v>
      </c>
      <c r="P108" s="60" t="s">
        <v>46</v>
      </c>
      <c r="Q108" s="61" t="s">
        <v>55</v>
      </c>
      <c r="S108" s="246"/>
      <c r="T108" s="248"/>
      <c r="U108" s="248"/>
      <c r="V108" s="248"/>
      <c r="W108" s="248"/>
      <c r="X108" s="60" t="s">
        <v>45</v>
      </c>
      <c r="Y108" s="60" t="s">
        <v>46</v>
      </c>
      <c r="Z108" s="61" t="s">
        <v>55</v>
      </c>
      <c r="AB108" s="246"/>
      <c r="AC108" s="248"/>
      <c r="AD108" s="248"/>
      <c r="AE108" s="248"/>
      <c r="AF108" s="248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5" t="s">
        <v>40</v>
      </c>
      <c r="B142" s="247" t="s">
        <v>41</v>
      </c>
      <c r="C142" s="247" t="s">
        <v>42</v>
      </c>
      <c r="D142" s="247" t="s">
        <v>43</v>
      </c>
      <c r="E142" s="247" t="s">
        <v>44</v>
      </c>
      <c r="F142" s="249" t="s">
        <v>63</v>
      </c>
      <c r="G142" s="249"/>
      <c r="H142" s="250"/>
      <c r="J142" s="245" t="s">
        <v>40</v>
      </c>
      <c r="K142" s="247" t="s">
        <v>41</v>
      </c>
      <c r="L142" s="247" t="s">
        <v>42</v>
      </c>
      <c r="M142" s="247" t="s">
        <v>43</v>
      </c>
      <c r="N142" s="247" t="s">
        <v>44</v>
      </c>
      <c r="O142" s="249" t="s">
        <v>63</v>
      </c>
      <c r="P142" s="249"/>
      <c r="Q142" s="250"/>
    </row>
    <row r="143" spans="1:35" ht="39" thickBot="1" x14ac:dyDescent="0.3">
      <c r="A143" s="246"/>
      <c r="B143" s="248"/>
      <c r="C143" s="248"/>
      <c r="D143" s="248"/>
      <c r="E143" s="248"/>
      <c r="F143" s="60" t="s">
        <v>45</v>
      </c>
      <c r="G143" s="60" t="s">
        <v>46</v>
      </c>
      <c r="H143" s="61" t="s">
        <v>55</v>
      </c>
      <c r="J143" s="246"/>
      <c r="K143" s="248"/>
      <c r="L143" s="248"/>
      <c r="M143" s="248"/>
      <c r="N143" s="248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5" t="s">
        <v>40</v>
      </c>
      <c r="B177" s="247" t="s">
        <v>41</v>
      </c>
      <c r="C177" s="247" t="s">
        <v>42</v>
      </c>
      <c r="D177" s="247" t="s">
        <v>43</v>
      </c>
      <c r="E177" s="247" t="s">
        <v>44</v>
      </c>
      <c r="F177" s="249" t="s">
        <v>62</v>
      </c>
      <c r="G177" s="249"/>
      <c r="H177" s="250"/>
      <c r="J177" s="245" t="s">
        <v>40</v>
      </c>
      <c r="K177" s="247" t="s">
        <v>41</v>
      </c>
      <c r="L177" s="247" t="s">
        <v>42</v>
      </c>
      <c r="M177" s="247" t="s">
        <v>43</v>
      </c>
      <c r="N177" s="247" t="s">
        <v>44</v>
      </c>
      <c r="O177" s="249" t="s">
        <v>62</v>
      </c>
      <c r="P177" s="249"/>
      <c r="Q177" s="250"/>
    </row>
    <row r="178" spans="1:17" ht="39" thickBot="1" x14ac:dyDescent="0.3">
      <c r="A178" s="246"/>
      <c r="B178" s="248"/>
      <c r="C178" s="248"/>
      <c r="D178" s="248"/>
      <c r="E178" s="248"/>
      <c r="F178" s="60" t="s">
        <v>45</v>
      </c>
      <c r="G178" s="60" t="s">
        <v>46</v>
      </c>
      <c r="H178" s="61" t="s">
        <v>55</v>
      </c>
      <c r="J178" s="246"/>
      <c r="K178" s="248"/>
      <c r="L178" s="248"/>
      <c r="M178" s="248"/>
      <c r="N178" s="248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A212" s="245" t="s">
        <v>40</v>
      </c>
      <c r="B212" s="247" t="s">
        <v>41</v>
      </c>
      <c r="C212" s="247" t="s">
        <v>42</v>
      </c>
      <c r="D212" s="247" t="s">
        <v>43</v>
      </c>
      <c r="E212" s="247" t="s">
        <v>44</v>
      </c>
      <c r="F212" s="249" t="s">
        <v>95</v>
      </c>
      <c r="G212" s="249"/>
      <c r="H212" s="250"/>
      <c r="J212" s="245" t="s">
        <v>40</v>
      </c>
      <c r="K212" s="247" t="s">
        <v>41</v>
      </c>
      <c r="L212" s="247" t="s">
        <v>42</v>
      </c>
      <c r="M212" s="247" t="s">
        <v>43</v>
      </c>
      <c r="N212" s="247" t="s">
        <v>44</v>
      </c>
      <c r="O212" s="249" t="s">
        <v>69</v>
      </c>
      <c r="P212" s="249"/>
      <c r="Q212" s="250"/>
    </row>
    <row r="213" spans="1:17" ht="39" thickBot="1" x14ac:dyDescent="0.3">
      <c r="A213" s="246"/>
      <c r="B213" s="248"/>
      <c r="C213" s="248"/>
      <c r="D213" s="248"/>
      <c r="E213" s="248"/>
      <c r="F213" s="60" t="s">
        <v>45</v>
      </c>
      <c r="G213" s="60" t="s">
        <v>46</v>
      </c>
      <c r="H213" s="61" t="s">
        <v>55</v>
      </c>
      <c r="J213" s="246"/>
      <c r="K213" s="248"/>
      <c r="L213" s="248"/>
      <c r="M213" s="248"/>
      <c r="N213" s="248"/>
      <c r="O213" s="60" t="s">
        <v>45</v>
      </c>
      <c r="P213" s="60" t="s">
        <v>46</v>
      </c>
      <c r="Q213" s="61" t="s">
        <v>55</v>
      </c>
    </row>
    <row r="214" spans="1:17" x14ac:dyDescent="0.25">
      <c r="A214" s="268" t="s">
        <v>96</v>
      </c>
      <c r="B214" s="269" t="s">
        <v>97</v>
      </c>
      <c r="C214" s="270" t="s">
        <v>98</v>
      </c>
      <c r="D214" s="56">
        <v>5</v>
      </c>
      <c r="E214" s="270" t="s">
        <v>99</v>
      </c>
      <c r="F214" s="271" t="s">
        <v>8</v>
      </c>
      <c r="G214" s="271" t="s">
        <v>100</v>
      </c>
      <c r="H214" s="272" t="s">
        <v>8</v>
      </c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A215" s="268" t="s">
        <v>96</v>
      </c>
      <c r="B215" s="273" t="s">
        <v>97</v>
      </c>
      <c r="C215" s="270" t="s">
        <v>98</v>
      </c>
      <c r="D215" s="33">
        <v>6</v>
      </c>
      <c r="E215" s="270" t="s">
        <v>101</v>
      </c>
      <c r="F215" s="271" t="s">
        <v>8</v>
      </c>
      <c r="G215" s="271" t="s">
        <v>100</v>
      </c>
      <c r="H215" s="272" t="s">
        <v>8</v>
      </c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A216" s="268" t="s">
        <v>102</v>
      </c>
      <c r="B216" s="274" t="s">
        <v>103</v>
      </c>
      <c r="C216" s="274" t="s">
        <v>104</v>
      </c>
      <c r="D216" s="56">
        <v>7</v>
      </c>
      <c r="E216" s="274" t="s">
        <v>99</v>
      </c>
      <c r="F216" s="271" t="s">
        <v>8</v>
      </c>
      <c r="G216" s="271" t="s">
        <v>100</v>
      </c>
      <c r="H216" s="272" t="s">
        <v>8</v>
      </c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A217" s="268" t="s">
        <v>96</v>
      </c>
      <c r="B217" s="274" t="s">
        <v>105</v>
      </c>
      <c r="C217" s="274" t="s">
        <v>106</v>
      </c>
      <c r="D217" s="33">
        <v>12</v>
      </c>
      <c r="E217" s="274" t="s">
        <v>107</v>
      </c>
      <c r="F217" s="271" t="s">
        <v>8</v>
      </c>
      <c r="G217" s="271" t="s">
        <v>100</v>
      </c>
      <c r="H217" s="272" t="s">
        <v>8</v>
      </c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A218" s="268"/>
      <c r="B218" s="274"/>
      <c r="C218" s="274"/>
      <c r="D218" s="56"/>
      <c r="E218" s="274"/>
      <c r="F218" s="271"/>
      <c r="G218" s="271"/>
      <c r="H218" s="275"/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A219" s="268"/>
      <c r="B219" s="274"/>
      <c r="C219" s="274"/>
      <c r="D219" s="33"/>
      <c r="E219" s="274"/>
      <c r="F219" s="271"/>
      <c r="G219" s="271"/>
      <c r="H219" s="275"/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A220" s="268"/>
      <c r="B220" s="274"/>
      <c r="C220" s="274"/>
      <c r="D220" s="56"/>
      <c r="E220" s="274"/>
      <c r="F220" s="271"/>
      <c r="G220" s="271"/>
      <c r="H220" s="275"/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A221" s="268"/>
      <c r="B221" s="274"/>
      <c r="C221" s="274"/>
      <c r="D221" s="33"/>
      <c r="E221" s="274"/>
      <c r="F221" s="271"/>
      <c r="G221" s="271"/>
      <c r="H221" s="275"/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A222" s="268"/>
      <c r="B222" s="274"/>
      <c r="C222" s="274"/>
      <c r="D222" s="56"/>
      <c r="E222" s="274"/>
      <c r="F222" s="271"/>
      <c r="G222" s="271"/>
      <c r="H222" s="275"/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A223" s="268"/>
      <c r="B223" s="274"/>
      <c r="C223" s="274"/>
      <c r="D223" s="33"/>
      <c r="E223" s="274"/>
      <c r="F223" s="271"/>
      <c r="G223" s="271"/>
      <c r="H223" s="275"/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A224" s="268"/>
      <c r="B224" s="274"/>
      <c r="C224" s="274"/>
      <c r="D224" s="56"/>
      <c r="E224" s="274"/>
      <c r="F224" s="271"/>
      <c r="G224" s="271"/>
      <c r="H224" s="275"/>
      <c r="J224" s="32"/>
      <c r="K224" s="50"/>
      <c r="L224" s="50"/>
      <c r="M224" s="34"/>
      <c r="N224" s="121"/>
      <c r="O224" s="115"/>
      <c r="P224" s="115"/>
      <c r="Q224" s="125"/>
    </row>
    <row r="225" spans="1:17" x14ac:dyDescent="0.25">
      <c r="A225" s="268"/>
      <c r="B225" s="274"/>
      <c r="C225" s="274"/>
      <c r="D225" s="33"/>
      <c r="E225" s="274"/>
      <c r="F225" s="271"/>
      <c r="G225" s="271"/>
      <c r="H225" s="275"/>
      <c r="J225" s="32"/>
      <c r="K225" s="50"/>
      <c r="L225" s="50"/>
      <c r="M225" s="34"/>
      <c r="N225" s="121"/>
      <c r="O225" s="115"/>
      <c r="P225" s="115"/>
      <c r="Q225" s="125"/>
    </row>
    <row r="226" spans="1:17" x14ac:dyDescent="0.25">
      <c r="A226" s="268"/>
      <c r="B226" s="274"/>
      <c r="C226" s="274"/>
      <c r="D226" s="56"/>
      <c r="E226" s="274"/>
      <c r="F226" s="271"/>
      <c r="G226" s="271"/>
      <c r="H226" s="275"/>
      <c r="J226" s="32"/>
      <c r="K226" s="50"/>
      <c r="L226" s="50"/>
      <c r="M226" s="33"/>
      <c r="N226" s="121"/>
      <c r="O226" s="115"/>
      <c r="P226" s="115"/>
      <c r="Q226" s="125"/>
    </row>
    <row r="227" spans="1:17" x14ac:dyDescent="0.25">
      <c r="A227" s="268"/>
      <c r="B227" s="274"/>
      <c r="C227" s="274"/>
      <c r="D227" s="33"/>
      <c r="E227" s="274"/>
      <c r="F227" s="271"/>
      <c r="G227" s="271"/>
      <c r="H227" s="275"/>
      <c r="J227" s="32"/>
      <c r="K227" s="50"/>
      <c r="L227" s="50"/>
      <c r="M227" s="33"/>
      <c r="N227" s="121"/>
      <c r="O227" s="115"/>
      <c r="P227" s="115"/>
      <c r="Q227" s="125"/>
    </row>
    <row r="228" spans="1:17" ht="15.75" thickBot="1" x14ac:dyDescent="0.3">
      <c r="A228" s="276"/>
      <c r="B228" s="277"/>
      <c r="C228" s="278"/>
      <c r="D228" s="279"/>
      <c r="E228" s="278"/>
      <c r="F228" s="280"/>
      <c r="G228" s="280"/>
      <c r="H228" s="281"/>
      <c r="J228" s="35"/>
      <c r="K228" s="51"/>
      <c r="L228" s="51"/>
      <c r="M228" s="37"/>
      <c r="N228" s="123"/>
      <c r="O228" s="117"/>
      <c r="P228" s="117"/>
      <c r="Q228" s="129"/>
    </row>
    <row r="229" spans="1:17" x14ac:dyDescent="0.25">
      <c r="A229" s="268" t="s">
        <v>102</v>
      </c>
      <c r="B229" s="282" t="s">
        <v>108</v>
      </c>
      <c r="C229" s="270" t="s">
        <v>109</v>
      </c>
      <c r="D229" s="283">
        <v>18</v>
      </c>
      <c r="E229" s="270" t="s">
        <v>110</v>
      </c>
      <c r="F229" s="271" t="s">
        <v>8</v>
      </c>
      <c r="G229" s="271" t="s">
        <v>114</v>
      </c>
      <c r="H229" s="272" t="s">
        <v>115</v>
      </c>
      <c r="J229" s="46"/>
      <c r="K229" s="52"/>
      <c r="L229" s="52"/>
      <c r="M229" s="47"/>
      <c r="N229" s="122"/>
      <c r="O229" s="116"/>
      <c r="P229" s="116"/>
      <c r="Q229" s="124"/>
    </row>
    <row r="230" spans="1:17" x14ac:dyDescent="0.25">
      <c r="A230" s="268" t="s">
        <v>102</v>
      </c>
      <c r="B230" s="274" t="s">
        <v>111</v>
      </c>
      <c r="C230" s="274" t="s">
        <v>112</v>
      </c>
      <c r="D230" s="284">
        <v>19</v>
      </c>
      <c r="E230" s="274" t="s">
        <v>110</v>
      </c>
      <c r="F230" s="271" t="s">
        <v>8</v>
      </c>
      <c r="G230" s="271" t="s">
        <v>114</v>
      </c>
      <c r="H230" s="272" t="s">
        <v>115</v>
      </c>
      <c r="J230" s="32"/>
      <c r="K230" s="50"/>
      <c r="L230" s="50"/>
      <c r="M230" s="34"/>
      <c r="N230" s="121"/>
      <c r="O230" s="115"/>
      <c r="P230" s="115"/>
      <c r="Q230" s="125"/>
    </row>
    <row r="231" spans="1:17" x14ac:dyDescent="0.25">
      <c r="A231" s="268" t="s">
        <v>102</v>
      </c>
      <c r="B231" s="274" t="s">
        <v>111</v>
      </c>
      <c r="C231" s="274" t="s">
        <v>112</v>
      </c>
      <c r="D231" s="283">
        <v>20</v>
      </c>
      <c r="E231" s="274" t="s">
        <v>110</v>
      </c>
      <c r="F231" s="271" t="s">
        <v>8</v>
      </c>
      <c r="G231" s="271" t="s">
        <v>114</v>
      </c>
      <c r="H231" s="272" t="s">
        <v>115</v>
      </c>
      <c r="J231" s="32"/>
      <c r="K231" s="50"/>
      <c r="L231" s="50"/>
      <c r="M231" s="34"/>
      <c r="N231" s="121"/>
      <c r="O231" s="115"/>
      <c r="P231" s="115"/>
      <c r="Q231" s="125"/>
    </row>
    <row r="232" spans="1:17" x14ac:dyDescent="0.25">
      <c r="A232" s="268" t="s">
        <v>102</v>
      </c>
      <c r="B232" s="274" t="s">
        <v>108</v>
      </c>
      <c r="C232" s="274" t="s">
        <v>109</v>
      </c>
      <c r="D232" s="284">
        <v>25</v>
      </c>
      <c r="E232" s="274" t="s">
        <v>110</v>
      </c>
      <c r="F232" s="271" t="s">
        <v>8</v>
      </c>
      <c r="G232" s="271" t="s">
        <v>114</v>
      </c>
      <c r="H232" s="272" t="s">
        <v>115</v>
      </c>
      <c r="J232" s="32"/>
      <c r="K232" s="50"/>
      <c r="L232" s="50"/>
      <c r="M232" s="34"/>
      <c r="N232" s="121"/>
      <c r="O232" s="115"/>
      <c r="P232" s="115"/>
      <c r="Q232" s="125"/>
    </row>
    <row r="233" spans="1:17" x14ac:dyDescent="0.25">
      <c r="A233" s="285"/>
      <c r="B233" s="286"/>
      <c r="C233" s="270"/>
      <c r="D233" s="283"/>
      <c r="E233" s="274"/>
      <c r="F233" s="271"/>
      <c r="G233" s="271"/>
      <c r="H233" s="275"/>
      <c r="J233" s="32"/>
      <c r="K233" s="50"/>
      <c r="L233" s="50"/>
      <c r="M233" s="34"/>
      <c r="N233" s="121"/>
      <c r="O233" s="115"/>
      <c r="P233" s="115"/>
      <c r="Q233" s="125"/>
    </row>
    <row r="234" spans="1:17" x14ac:dyDescent="0.25">
      <c r="A234" s="268"/>
      <c r="B234" s="274"/>
      <c r="C234" s="274"/>
      <c r="D234" s="284"/>
      <c r="E234" s="274"/>
      <c r="F234" s="271"/>
      <c r="G234" s="271"/>
      <c r="H234" s="275"/>
      <c r="J234" s="32"/>
      <c r="K234" s="50"/>
      <c r="L234" s="50"/>
      <c r="M234" s="34"/>
      <c r="N234" s="121"/>
      <c r="O234" s="115"/>
      <c r="P234" s="115"/>
      <c r="Q234" s="125"/>
    </row>
    <row r="235" spans="1:17" x14ac:dyDescent="0.25">
      <c r="A235" s="268"/>
      <c r="B235" s="274"/>
      <c r="C235" s="270"/>
      <c r="D235" s="283"/>
      <c r="E235" s="274"/>
      <c r="F235" s="271"/>
      <c r="G235" s="271"/>
      <c r="H235" s="275"/>
      <c r="J235" s="32"/>
      <c r="K235" s="50"/>
      <c r="L235" s="50"/>
      <c r="M235" s="34"/>
      <c r="N235" s="121"/>
      <c r="O235" s="115"/>
      <c r="P235" s="115"/>
      <c r="Q235" s="125"/>
    </row>
    <row r="236" spans="1:17" x14ac:dyDescent="0.25">
      <c r="A236" s="268"/>
      <c r="B236" s="274"/>
      <c r="C236" s="274"/>
      <c r="D236" s="284"/>
      <c r="E236" s="274"/>
      <c r="F236" s="271"/>
      <c r="G236" s="271"/>
      <c r="H236" s="275"/>
      <c r="J236" s="32"/>
      <c r="K236" s="50"/>
      <c r="L236" s="50"/>
      <c r="M236" s="34"/>
      <c r="N236" s="121"/>
      <c r="O236" s="115"/>
      <c r="P236" s="115"/>
      <c r="Q236" s="125"/>
    </row>
    <row r="237" spans="1:17" x14ac:dyDescent="0.25">
      <c r="A237" s="268"/>
      <c r="B237" s="274"/>
      <c r="C237" s="274"/>
      <c r="D237" s="283"/>
      <c r="E237" s="274"/>
      <c r="F237" s="271"/>
      <c r="G237" s="271"/>
      <c r="H237" s="275"/>
      <c r="J237" s="32"/>
      <c r="K237" s="50"/>
      <c r="L237" s="50"/>
      <c r="M237" s="34"/>
      <c r="N237" s="121"/>
      <c r="O237" s="115"/>
      <c r="P237" s="115"/>
      <c r="Q237" s="125"/>
    </row>
    <row r="238" spans="1:17" x14ac:dyDescent="0.25">
      <c r="A238" s="268"/>
      <c r="B238" s="274"/>
      <c r="C238" s="274"/>
      <c r="D238" s="284"/>
      <c r="E238" s="274"/>
      <c r="F238" s="271"/>
      <c r="G238" s="271"/>
      <c r="H238" s="275"/>
      <c r="J238" s="32"/>
      <c r="K238" s="50"/>
      <c r="L238" s="50"/>
      <c r="M238" s="34"/>
      <c r="N238" s="121"/>
      <c r="O238" s="115"/>
      <c r="P238" s="115"/>
      <c r="Q238" s="125"/>
    </row>
    <row r="239" spans="1:17" x14ac:dyDescent="0.25">
      <c r="A239" s="268"/>
      <c r="B239" s="274"/>
      <c r="C239" s="274"/>
      <c r="D239" s="283"/>
      <c r="E239" s="274"/>
      <c r="F239" s="271"/>
      <c r="G239" s="271"/>
      <c r="H239" s="275"/>
      <c r="J239" s="32"/>
      <c r="K239" s="50"/>
      <c r="L239" s="50"/>
      <c r="M239" s="34"/>
      <c r="N239" s="121"/>
      <c r="O239" s="115"/>
      <c r="P239" s="115"/>
      <c r="Q239" s="125"/>
    </row>
    <row r="240" spans="1:17" x14ac:dyDescent="0.25">
      <c r="A240" s="268"/>
      <c r="B240" s="274"/>
      <c r="C240" s="274"/>
      <c r="D240" s="284"/>
      <c r="E240" s="274"/>
      <c r="F240" s="271"/>
      <c r="G240" s="271"/>
      <c r="H240" s="275"/>
      <c r="J240" s="32"/>
      <c r="K240" s="50"/>
      <c r="L240" s="50"/>
      <c r="M240" s="34"/>
      <c r="N240" s="121"/>
      <c r="O240" s="115"/>
      <c r="P240" s="115"/>
      <c r="Q240" s="125"/>
    </row>
    <row r="241" spans="1:17" x14ac:dyDescent="0.25">
      <c r="A241" s="268"/>
      <c r="B241" s="274"/>
      <c r="C241" s="274"/>
      <c r="D241" s="283"/>
      <c r="E241" s="274"/>
      <c r="F241" s="271"/>
      <c r="G241" s="271"/>
      <c r="H241" s="275"/>
      <c r="J241" s="32"/>
      <c r="K241" s="50"/>
      <c r="L241" s="50"/>
      <c r="M241" s="34"/>
      <c r="N241" s="121"/>
      <c r="O241" s="115"/>
      <c r="P241" s="115"/>
      <c r="Q241" s="125"/>
    </row>
    <row r="242" spans="1:17" x14ac:dyDescent="0.25">
      <c r="A242" s="268"/>
      <c r="B242" s="274"/>
      <c r="C242" s="274"/>
      <c r="D242" s="284"/>
      <c r="E242" s="274"/>
      <c r="F242" s="271"/>
      <c r="G242" s="271"/>
      <c r="H242" s="275"/>
      <c r="J242" s="32"/>
      <c r="K242" s="50"/>
      <c r="L242" s="50"/>
      <c r="M242" s="34"/>
      <c r="N242" s="121"/>
      <c r="O242" s="115"/>
      <c r="P242" s="115"/>
      <c r="Q242" s="125"/>
    </row>
    <row r="243" spans="1:17" x14ac:dyDescent="0.25">
      <c r="A243" s="287"/>
      <c r="B243" s="288"/>
      <c r="C243" s="40" t="s">
        <v>56</v>
      </c>
      <c r="D243" s="41">
        <f>COUNTA(D214:D217)</f>
        <v>4</v>
      </c>
      <c r="E243" s="42" t="s">
        <v>49</v>
      </c>
      <c r="F243" s="289">
        <f>COUNTIF(F214:F242,"S")</f>
        <v>8</v>
      </c>
      <c r="G243" s="58">
        <f>COUNTIF(G214:G242,"P")</f>
        <v>4</v>
      </c>
      <c r="H243" s="58">
        <f>COUNTIF(H214:H242,"S")</f>
        <v>4</v>
      </c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:17" x14ac:dyDescent="0.25">
      <c r="A244" s="287"/>
      <c r="B244" s="288"/>
      <c r="C244" s="40" t="s">
        <v>57</v>
      </c>
      <c r="D244" s="41">
        <f>COUNTA(D229:D232)</f>
        <v>4</v>
      </c>
      <c r="E244" s="42" t="s">
        <v>50</v>
      </c>
      <c r="F244" s="289">
        <f>COUNTIF(F214:F242,"N")</f>
        <v>0</v>
      </c>
      <c r="G244" s="58">
        <f>COUNTIF(G214:G242,"D")</f>
        <v>4</v>
      </c>
      <c r="H244" s="58">
        <f>COUNTIF(H214:H242,"N")</f>
        <v>4</v>
      </c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:17" ht="15.75" thickBot="1" x14ac:dyDescent="0.3">
      <c r="A245" s="276"/>
      <c r="B245" s="278"/>
      <c r="C245" s="53" t="s">
        <v>58</v>
      </c>
      <c r="D245" s="54">
        <f>SUM(D243:D244)</f>
        <v>8</v>
      </c>
      <c r="E245" s="43" t="s">
        <v>51</v>
      </c>
      <c r="F245" s="44">
        <f>SUM(F243:F244)</f>
        <v>8</v>
      </c>
      <c r="G245" s="55">
        <f>SUM(G243:G244)</f>
        <v>8</v>
      </c>
      <c r="H245" s="55">
        <f>SUM(H243:H244)</f>
        <v>8</v>
      </c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:17" ht="15.75" thickBot="1" x14ac:dyDescent="0.3"/>
    <row r="247" spans="1:17" x14ac:dyDescent="0.25">
      <c r="A247" s="245" t="s">
        <v>40</v>
      </c>
      <c r="B247" s="247" t="s">
        <v>41</v>
      </c>
      <c r="C247" s="247" t="s">
        <v>42</v>
      </c>
      <c r="D247" s="247" t="s">
        <v>43</v>
      </c>
      <c r="E247" s="247" t="s">
        <v>44</v>
      </c>
      <c r="F247" s="249" t="s">
        <v>113</v>
      </c>
      <c r="G247" s="249"/>
      <c r="H247" s="250"/>
      <c r="J247" s="245" t="s">
        <v>40</v>
      </c>
      <c r="K247" s="247" t="s">
        <v>41</v>
      </c>
      <c r="L247" s="247" t="s">
        <v>42</v>
      </c>
      <c r="M247" s="247" t="s">
        <v>43</v>
      </c>
      <c r="N247" s="247" t="s">
        <v>44</v>
      </c>
      <c r="O247" s="249" t="s">
        <v>68</v>
      </c>
      <c r="P247" s="249"/>
      <c r="Q247" s="250"/>
    </row>
    <row r="248" spans="1:17" ht="39" thickBot="1" x14ac:dyDescent="0.3">
      <c r="A248" s="246"/>
      <c r="B248" s="248"/>
      <c r="C248" s="248"/>
      <c r="D248" s="248"/>
      <c r="E248" s="248"/>
      <c r="F248" s="60" t="s">
        <v>45</v>
      </c>
      <c r="G248" s="60" t="s">
        <v>46</v>
      </c>
      <c r="H248" s="61" t="s">
        <v>55</v>
      </c>
      <c r="J248" s="246"/>
      <c r="K248" s="248"/>
      <c r="L248" s="248"/>
      <c r="M248" s="248"/>
      <c r="N248" s="248"/>
      <c r="O248" s="60" t="s">
        <v>45</v>
      </c>
      <c r="P248" s="60" t="s">
        <v>46</v>
      </c>
      <c r="Q248" s="61" t="s">
        <v>55</v>
      </c>
    </row>
    <row r="249" spans="1:17" x14ac:dyDescent="0.25">
      <c r="A249" s="268" t="s">
        <v>96</v>
      </c>
      <c r="B249" s="269" t="s">
        <v>97</v>
      </c>
      <c r="C249" s="270" t="s">
        <v>98</v>
      </c>
      <c r="D249" s="56">
        <v>5</v>
      </c>
      <c r="E249" s="270" t="s">
        <v>99</v>
      </c>
      <c r="F249" s="271" t="s">
        <v>8</v>
      </c>
      <c r="G249" s="271" t="s">
        <v>100</v>
      </c>
      <c r="H249" s="272" t="s">
        <v>8</v>
      </c>
      <c r="J249" s="46"/>
      <c r="K249" s="48"/>
      <c r="L249" s="48"/>
      <c r="M249" s="56"/>
      <c r="N249" s="122"/>
      <c r="O249" s="116"/>
      <c r="P249" s="116"/>
      <c r="Q249" s="124"/>
    </row>
    <row r="250" spans="1:17" x14ac:dyDescent="0.25">
      <c r="A250" s="268" t="s">
        <v>96</v>
      </c>
      <c r="B250" s="273" t="s">
        <v>97</v>
      </c>
      <c r="C250" s="270" t="s">
        <v>98</v>
      </c>
      <c r="D250" s="33">
        <v>6</v>
      </c>
      <c r="E250" s="270" t="s">
        <v>101</v>
      </c>
      <c r="F250" s="271" t="s">
        <v>8</v>
      </c>
      <c r="G250" s="271" t="s">
        <v>100</v>
      </c>
      <c r="H250" s="272" t="s">
        <v>8</v>
      </c>
      <c r="J250" s="32"/>
      <c r="K250" s="45"/>
      <c r="L250" s="45"/>
      <c r="M250" s="33"/>
      <c r="N250" s="121"/>
      <c r="O250" s="115"/>
      <c r="P250" s="115"/>
      <c r="Q250" s="125"/>
    </row>
    <row r="251" spans="1:17" x14ac:dyDescent="0.25">
      <c r="A251" s="268" t="s">
        <v>102</v>
      </c>
      <c r="B251" s="274" t="s">
        <v>103</v>
      </c>
      <c r="C251" s="274" t="s">
        <v>104</v>
      </c>
      <c r="D251" s="56">
        <v>7</v>
      </c>
      <c r="E251" s="274" t="s">
        <v>99</v>
      </c>
      <c r="F251" s="271" t="s">
        <v>8</v>
      </c>
      <c r="G251" s="271" t="s">
        <v>100</v>
      </c>
      <c r="H251" s="272" t="s">
        <v>8</v>
      </c>
      <c r="J251" s="32"/>
      <c r="K251" s="45"/>
      <c r="L251" s="45"/>
      <c r="M251" s="34"/>
      <c r="N251" s="121"/>
      <c r="O251" s="115"/>
      <c r="P251" s="115"/>
      <c r="Q251" s="125"/>
    </row>
    <row r="252" spans="1:17" x14ac:dyDescent="0.25">
      <c r="A252" s="268" t="s">
        <v>96</v>
      </c>
      <c r="B252" s="274" t="s">
        <v>105</v>
      </c>
      <c r="C252" s="274" t="s">
        <v>106</v>
      </c>
      <c r="D252" s="33">
        <v>12</v>
      </c>
      <c r="E252" s="274" t="s">
        <v>107</v>
      </c>
      <c r="F252" s="271" t="s">
        <v>8</v>
      </c>
      <c r="G252" s="271" t="s">
        <v>100</v>
      </c>
      <c r="H252" s="272" t="s">
        <v>8</v>
      </c>
      <c r="J252" s="32"/>
      <c r="K252" s="45"/>
      <c r="L252" s="45"/>
      <c r="M252" s="34"/>
      <c r="N252" s="121"/>
      <c r="O252" s="115"/>
      <c r="P252" s="115"/>
      <c r="Q252" s="125"/>
    </row>
    <row r="253" spans="1:17" x14ac:dyDescent="0.25">
      <c r="A253" s="268"/>
      <c r="B253" s="274"/>
      <c r="C253" s="274"/>
      <c r="D253" s="56"/>
      <c r="E253" s="274"/>
      <c r="F253" s="271"/>
      <c r="G253" s="271"/>
      <c r="H253" s="275"/>
      <c r="J253" s="32"/>
      <c r="K253" s="45"/>
      <c r="L253" s="45"/>
      <c r="M253" s="34"/>
      <c r="N253" s="121"/>
      <c r="O253" s="115"/>
      <c r="P253" s="115"/>
      <c r="Q253" s="125"/>
    </row>
    <row r="254" spans="1:17" x14ac:dyDescent="0.25">
      <c r="A254" s="268"/>
      <c r="B254" s="274"/>
      <c r="C254" s="274"/>
      <c r="D254" s="33"/>
      <c r="E254" s="274"/>
      <c r="F254" s="271"/>
      <c r="G254" s="271"/>
      <c r="H254" s="275"/>
      <c r="J254" s="32"/>
      <c r="K254" s="45"/>
      <c r="L254" s="45"/>
      <c r="M254" s="34"/>
      <c r="N254" s="121"/>
      <c r="O254" s="115"/>
      <c r="P254" s="115"/>
      <c r="Q254" s="125"/>
    </row>
    <row r="255" spans="1:17" x14ac:dyDescent="0.25">
      <c r="A255" s="268"/>
      <c r="B255" s="274"/>
      <c r="C255" s="274"/>
      <c r="D255" s="56"/>
      <c r="E255" s="274"/>
      <c r="F255" s="271"/>
      <c r="G255" s="271"/>
      <c r="H255" s="275"/>
      <c r="J255" s="32"/>
      <c r="K255" s="50"/>
      <c r="L255" s="50"/>
      <c r="M255" s="34"/>
      <c r="N255" s="121"/>
      <c r="O255" s="115"/>
      <c r="P255" s="115"/>
      <c r="Q255" s="125"/>
    </row>
    <row r="256" spans="1:17" x14ac:dyDescent="0.25">
      <c r="A256" s="268"/>
      <c r="B256" s="274"/>
      <c r="C256" s="274"/>
      <c r="D256" s="33"/>
      <c r="E256" s="274"/>
      <c r="F256" s="271"/>
      <c r="G256" s="271"/>
      <c r="H256" s="275"/>
      <c r="J256" s="32"/>
      <c r="K256" s="50"/>
      <c r="L256" s="50"/>
      <c r="M256" s="34"/>
      <c r="N256" s="121"/>
      <c r="O256" s="115"/>
      <c r="P256" s="115"/>
      <c r="Q256" s="125"/>
    </row>
    <row r="257" spans="1:17" x14ac:dyDescent="0.25">
      <c r="A257" s="268"/>
      <c r="B257" s="274"/>
      <c r="C257" s="274"/>
      <c r="D257" s="56"/>
      <c r="E257" s="274"/>
      <c r="F257" s="271"/>
      <c r="G257" s="271"/>
      <c r="H257" s="275"/>
      <c r="J257" s="32"/>
      <c r="K257" s="50"/>
      <c r="L257" s="50"/>
      <c r="M257" s="34"/>
      <c r="N257" s="121"/>
      <c r="O257" s="115"/>
      <c r="P257" s="115"/>
      <c r="Q257" s="125"/>
    </row>
    <row r="258" spans="1:17" x14ac:dyDescent="0.25">
      <c r="A258" s="268"/>
      <c r="B258" s="274"/>
      <c r="C258" s="274"/>
      <c r="D258" s="33"/>
      <c r="E258" s="274"/>
      <c r="F258" s="271"/>
      <c r="G258" s="271"/>
      <c r="H258" s="275"/>
      <c r="J258" s="32"/>
      <c r="K258" s="50"/>
      <c r="L258" s="50"/>
      <c r="M258" s="34"/>
      <c r="N258" s="121"/>
      <c r="O258" s="115"/>
      <c r="P258" s="115"/>
      <c r="Q258" s="125"/>
    </row>
    <row r="259" spans="1:17" x14ac:dyDescent="0.25">
      <c r="A259" s="268"/>
      <c r="B259" s="274"/>
      <c r="C259" s="274"/>
      <c r="D259" s="56"/>
      <c r="E259" s="274"/>
      <c r="F259" s="271"/>
      <c r="G259" s="271"/>
      <c r="H259" s="275"/>
      <c r="J259" s="32"/>
      <c r="K259" s="50"/>
      <c r="L259" s="50"/>
      <c r="M259" s="34"/>
      <c r="N259" s="121"/>
      <c r="O259" s="115"/>
      <c r="P259" s="115"/>
      <c r="Q259" s="125"/>
    </row>
    <row r="260" spans="1:17" x14ac:dyDescent="0.25">
      <c r="A260" s="268"/>
      <c r="B260" s="274"/>
      <c r="C260" s="274"/>
      <c r="D260" s="33"/>
      <c r="E260" s="274"/>
      <c r="F260" s="271"/>
      <c r="G260" s="271"/>
      <c r="H260" s="275"/>
      <c r="J260" s="32"/>
      <c r="K260" s="50"/>
      <c r="L260" s="50"/>
      <c r="M260" s="34"/>
      <c r="N260" s="121"/>
      <c r="O260" s="115"/>
      <c r="P260" s="115"/>
      <c r="Q260" s="125"/>
    </row>
    <row r="261" spans="1:17" x14ac:dyDescent="0.25">
      <c r="A261" s="268"/>
      <c r="B261" s="274"/>
      <c r="C261" s="274"/>
      <c r="D261" s="56"/>
      <c r="E261" s="274"/>
      <c r="F261" s="271"/>
      <c r="G261" s="271"/>
      <c r="H261" s="275"/>
      <c r="J261" s="32"/>
      <c r="K261" s="50"/>
      <c r="L261" s="50"/>
      <c r="M261" s="33"/>
      <c r="N261" s="121"/>
      <c r="O261" s="115"/>
      <c r="P261" s="115"/>
      <c r="Q261" s="125"/>
    </row>
    <row r="262" spans="1:17" x14ac:dyDescent="0.25">
      <c r="A262" s="268"/>
      <c r="B262" s="274"/>
      <c r="C262" s="274"/>
      <c r="D262" s="33"/>
      <c r="E262" s="274"/>
      <c r="F262" s="271"/>
      <c r="G262" s="271"/>
      <c r="H262" s="275"/>
      <c r="J262" s="32"/>
      <c r="K262" s="50"/>
      <c r="L262" s="50"/>
      <c r="M262" s="33"/>
      <c r="N262" s="121"/>
      <c r="O262" s="115"/>
      <c r="P262" s="115"/>
      <c r="Q262" s="125"/>
    </row>
    <row r="263" spans="1:17" ht="15.75" thickBot="1" x14ac:dyDescent="0.3">
      <c r="A263" s="276"/>
      <c r="B263" s="277"/>
      <c r="C263" s="278"/>
      <c r="D263" s="279"/>
      <c r="E263" s="278"/>
      <c r="F263" s="280"/>
      <c r="G263" s="280"/>
      <c r="H263" s="281"/>
      <c r="J263" s="35"/>
      <c r="K263" s="51"/>
      <c r="L263" s="51"/>
      <c r="M263" s="37"/>
      <c r="N263" s="123"/>
      <c r="O263" s="117"/>
      <c r="P263" s="117"/>
      <c r="Q263" s="129"/>
    </row>
    <row r="264" spans="1:17" x14ac:dyDescent="0.25">
      <c r="A264" s="268" t="s">
        <v>102</v>
      </c>
      <c r="B264" s="282" t="s">
        <v>108</v>
      </c>
      <c r="C264" s="270" t="s">
        <v>109</v>
      </c>
      <c r="D264" s="283">
        <v>18</v>
      </c>
      <c r="E264" s="270" t="s">
        <v>110</v>
      </c>
      <c r="F264" s="271" t="s">
        <v>8</v>
      </c>
      <c r="G264" s="271" t="s">
        <v>114</v>
      </c>
      <c r="H264" s="272" t="s">
        <v>115</v>
      </c>
      <c r="J264" s="46"/>
      <c r="K264" s="52"/>
      <c r="L264" s="52"/>
      <c r="M264" s="47"/>
      <c r="N264" s="122"/>
      <c r="O264" s="116"/>
      <c r="P264" s="116"/>
      <c r="Q264" s="124"/>
    </row>
    <row r="265" spans="1:17" x14ac:dyDescent="0.25">
      <c r="A265" s="268" t="s">
        <v>102</v>
      </c>
      <c r="B265" s="274" t="s">
        <v>111</v>
      </c>
      <c r="C265" s="274" t="s">
        <v>112</v>
      </c>
      <c r="D265" s="284">
        <v>19</v>
      </c>
      <c r="E265" s="274" t="s">
        <v>110</v>
      </c>
      <c r="F265" s="271" t="s">
        <v>8</v>
      </c>
      <c r="G265" s="271" t="s">
        <v>114</v>
      </c>
      <c r="H265" s="272" t="s">
        <v>115</v>
      </c>
      <c r="J265" s="32"/>
      <c r="K265" s="50"/>
      <c r="L265" s="50"/>
      <c r="M265" s="34"/>
      <c r="N265" s="121"/>
      <c r="O265" s="115"/>
      <c r="P265" s="115"/>
      <c r="Q265" s="125"/>
    </row>
    <row r="266" spans="1:17" x14ac:dyDescent="0.25">
      <c r="A266" s="268" t="s">
        <v>102</v>
      </c>
      <c r="B266" s="274" t="s">
        <v>111</v>
      </c>
      <c r="C266" s="274" t="s">
        <v>112</v>
      </c>
      <c r="D266" s="283">
        <v>20</v>
      </c>
      <c r="E266" s="274" t="s">
        <v>110</v>
      </c>
      <c r="F266" s="271" t="s">
        <v>8</v>
      </c>
      <c r="G266" s="271" t="s">
        <v>114</v>
      </c>
      <c r="H266" s="272" t="s">
        <v>115</v>
      </c>
      <c r="J266" s="32"/>
      <c r="K266" s="50"/>
      <c r="L266" s="50"/>
      <c r="M266" s="34"/>
      <c r="N266" s="121"/>
      <c r="O266" s="115"/>
      <c r="P266" s="115"/>
      <c r="Q266" s="125"/>
    </row>
    <row r="267" spans="1:17" x14ac:dyDescent="0.25">
      <c r="A267" s="268" t="s">
        <v>102</v>
      </c>
      <c r="B267" s="274" t="s">
        <v>108</v>
      </c>
      <c r="C267" s="274" t="s">
        <v>109</v>
      </c>
      <c r="D267" s="284">
        <v>25</v>
      </c>
      <c r="E267" s="274" t="s">
        <v>110</v>
      </c>
      <c r="F267" s="271" t="s">
        <v>8</v>
      </c>
      <c r="G267" s="271" t="s">
        <v>114</v>
      </c>
      <c r="H267" s="272" t="s">
        <v>115</v>
      </c>
      <c r="J267" s="32"/>
      <c r="K267" s="50"/>
      <c r="L267" s="50"/>
      <c r="M267" s="34"/>
      <c r="N267" s="121"/>
      <c r="O267" s="115"/>
      <c r="P267" s="115"/>
      <c r="Q267" s="125"/>
    </row>
    <row r="268" spans="1:17" x14ac:dyDescent="0.25">
      <c r="A268" s="285"/>
      <c r="B268" s="286"/>
      <c r="C268" s="270"/>
      <c r="D268" s="283"/>
      <c r="E268" s="274"/>
      <c r="F268" s="271"/>
      <c r="G268" s="271"/>
      <c r="H268" s="275"/>
      <c r="J268" s="32"/>
      <c r="K268" s="50"/>
      <c r="L268" s="50"/>
      <c r="M268" s="34"/>
      <c r="N268" s="121"/>
      <c r="O268" s="115"/>
      <c r="P268" s="115"/>
      <c r="Q268" s="125"/>
    </row>
    <row r="269" spans="1:17" x14ac:dyDescent="0.25">
      <c r="A269" s="268"/>
      <c r="B269" s="274"/>
      <c r="C269" s="274"/>
      <c r="D269" s="284"/>
      <c r="E269" s="274"/>
      <c r="F269" s="271"/>
      <c r="G269" s="271"/>
      <c r="H269" s="275"/>
      <c r="J269" s="32"/>
      <c r="K269" s="50"/>
      <c r="L269" s="50"/>
      <c r="M269" s="34"/>
      <c r="N269" s="121"/>
      <c r="O269" s="115"/>
      <c r="P269" s="115"/>
      <c r="Q269" s="125"/>
    </row>
    <row r="270" spans="1:17" x14ac:dyDescent="0.25">
      <c r="A270" s="268"/>
      <c r="B270" s="274"/>
      <c r="C270" s="270"/>
      <c r="D270" s="283"/>
      <c r="E270" s="274"/>
      <c r="F270" s="271"/>
      <c r="G270" s="271"/>
      <c r="H270" s="275"/>
      <c r="J270" s="32"/>
      <c r="K270" s="50"/>
      <c r="L270" s="50"/>
      <c r="M270" s="34"/>
      <c r="N270" s="121"/>
      <c r="O270" s="115"/>
      <c r="P270" s="115"/>
      <c r="Q270" s="125"/>
    </row>
    <row r="271" spans="1:17" x14ac:dyDescent="0.25">
      <c r="A271" s="268"/>
      <c r="B271" s="274"/>
      <c r="C271" s="274"/>
      <c r="D271" s="284"/>
      <c r="E271" s="274"/>
      <c r="F271" s="271"/>
      <c r="G271" s="271"/>
      <c r="H271" s="275"/>
      <c r="J271" s="32"/>
      <c r="K271" s="50"/>
      <c r="L271" s="50"/>
      <c r="M271" s="34"/>
      <c r="N271" s="121"/>
      <c r="O271" s="115"/>
      <c r="P271" s="115"/>
      <c r="Q271" s="125"/>
    </row>
    <row r="272" spans="1:17" x14ac:dyDescent="0.25">
      <c r="A272" s="268"/>
      <c r="B272" s="274"/>
      <c r="C272" s="274"/>
      <c r="D272" s="283"/>
      <c r="E272" s="274"/>
      <c r="F272" s="271"/>
      <c r="G272" s="271"/>
      <c r="H272" s="275"/>
      <c r="J272" s="32"/>
      <c r="K272" s="50"/>
      <c r="L272" s="50"/>
      <c r="M272" s="34"/>
      <c r="N272" s="121"/>
      <c r="O272" s="115"/>
      <c r="P272" s="115"/>
      <c r="Q272" s="125"/>
    </row>
    <row r="273" spans="1:17" x14ac:dyDescent="0.25">
      <c r="A273" s="268"/>
      <c r="B273" s="274"/>
      <c r="C273" s="274"/>
      <c r="D273" s="284"/>
      <c r="E273" s="274"/>
      <c r="F273" s="271"/>
      <c r="G273" s="271"/>
      <c r="H273" s="275"/>
      <c r="J273" s="32"/>
      <c r="K273" s="50"/>
      <c r="L273" s="50"/>
      <c r="M273" s="34"/>
      <c r="N273" s="121"/>
      <c r="O273" s="115"/>
      <c r="P273" s="115"/>
      <c r="Q273" s="125"/>
    </row>
    <row r="274" spans="1:17" x14ac:dyDescent="0.25">
      <c r="A274" s="268"/>
      <c r="B274" s="274"/>
      <c r="C274" s="274"/>
      <c r="D274" s="283"/>
      <c r="E274" s="274"/>
      <c r="F274" s="271"/>
      <c r="G274" s="271"/>
      <c r="H274" s="275"/>
      <c r="J274" s="32"/>
      <c r="K274" s="50"/>
      <c r="L274" s="50"/>
      <c r="M274" s="34"/>
      <c r="N274" s="121"/>
      <c r="O274" s="115"/>
      <c r="P274" s="115"/>
      <c r="Q274" s="125"/>
    </row>
    <row r="275" spans="1:17" x14ac:dyDescent="0.25">
      <c r="A275" s="268"/>
      <c r="B275" s="274"/>
      <c r="C275" s="274"/>
      <c r="D275" s="284"/>
      <c r="E275" s="274"/>
      <c r="F275" s="271"/>
      <c r="G275" s="271"/>
      <c r="H275" s="275"/>
      <c r="J275" s="32"/>
      <c r="K275" s="50"/>
      <c r="L275" s="50"/>
      <c r="M275" s="34"/>
      <c r="N275" s="121"/>
      <c r="O275" s="115"/>
      <c r="P275" s="115"/>
      <c r="Q275" s="125"/>
    </row>
    <row r="276" spans="1:17" x14ac:dyDescent="0.25">
      <c r="A276" s="268"/>
      <c r="B276" s="274"/>
      <c r="C276" s="274"/>
      <c r="D276" s="283"/>
      <c r="E276" s="274"/>
      <c r="F276" s="271"/>
      <c r="G276" s="271"/>
      <c r="H276" s="275"/>
      <c r="J276" s="32"/>
      <c r="K276" s="50"/>
      <c r="L276" s="50"/>
      <c r="M276" s="34"/>
      <c r="N276" s="121"/>
      <c r="O276" s="115"/>
      <c r="P276" s="115"/>
      <c r="Q276" s="125"/>
    </row>
    <row r="277" spans="1:17" x14ac:dyDescent="0.25">
      <c r="A277" s="268"/>
      <c r="B277" s="274"/>
      <c r="C277" s="274"/>
      <c r="D277" s="284"/>
      <c r="E277" s="274"/>
      <c r="F277" s="271"/>
      <c r="G277" s="271"/>
      <c r="H277" s="275"/>
      <c r="J277" s="32"/>
      <c r="K277" s="50"/>
      <c r="L277" s="50"/>
      <c r="M277" s="34"/>
      <c r="N277" s="121"/>
      <c r="O277" s="115"/>
      <c r="P277" s="115"/>
      <c r="Q277" s="125"/>
    </row>
    <row r="278" spans="1:17" x14ac:dyDescent="0.25">
      <c r="A278" s="287"/>
      <c r="B278" s="288"/>
      <c r="C278" s="40" t="s">
        <v>56</v>
      </c>
      <c r="D278" s="41">
        <f>COUNTA(D249:D263)</f>
        <v>4</v>
      </c>
      <c r="E278" s="42" t="s">
        <v>49</v>
      </c>
      <c r="F278" s="289">
        <f>COUNTIF(F249:F277,"S")</f>
        <v>8</v>
      </c>
      <c r="G278" s="58">
        <f>COUNTIF(G249:G277,"P")</f>
        <v>4</v>
      </c>
      <c r="H278" s="58">
        <f>COUNTIF(H249:H277,"S")</f>
        <v>4</v>
      </c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:17" x14ac:dyDescent="0.25">
      <c r="A279" s="287"/>
      <c r="B279" s="288"/>
      <c r="C279" s="40" t="s">
        <v>57</v>
      </c>
      <c r="D279" s="41">
        <f>COUNTA(D264:D277)</f>
        <v>4</v>
      </c>
      <c r="E279" s="42" t="s">
        <v>50</v>
      </c>
      <c r="F279" s="289">
        <f>COUNTIF(F249:F277,"N")</f>
        <v>0</v>
      </c>
      <c r="G279" s="58">
        <f>COUNTIF(G249:G277,"D")</f>
        <v>4</v>
      </c>
      <c r="H279" s="58">
        <f>COUNTIF(H249:H277,"N")</f>
        <v>4</v>
      </c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:17" ht="15.75" thickBot="1" x14ac:dyDescent="0.3">
      <c r="A280" s="276"/>
      <c r="B280" s="278"/>
      <c r="C280" s="53" t="s">
        <v>58</v>
      </c>
      <c r="D280" s="54">
        <f>SUM(D278:D279)</f>
        <v>8</v>
      </c>
      <c r="E280" s="43" t="s">
        <v>51</v>
      </c>
      <c r="F280" s="44">
        <f>SUM(F278:F279)</f>
        <v>8</v>
      </c>
      <c r="G280" s="55">
        <f>SUM(G278:G279)</f>
        <v>8</v>
      </c>
      <c r="H280" s="55">
        <f>SUM(H278:H279)</f>
        <v>8</v>
      </c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48">
    <mergeCell ref="T72:T73"/>
    <mergeCell ref="U72:U73"/>
    <mergeCell ref="V72:V73"/>
    <mergeCell ref="W72:W73"/>
    <mergeCell ref="A247:A248"/>
    <mergeCell ref="B247:B248"/>
    <mergeCell ref="C247:C248"/>
    <mergeCell ref="D247:D248"/>
    <mergeCell ref="E247:E248"/>
    <mergeCell ref="F247:H247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37:H37"/>
    <mergeCell ref="A1:H1"/>
    <mergeCell ref="J1:Q1"/>
    <mergeCell ref="S1:Z1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A212:A213"/>
    <mergeCell ref="B212:B213"/>
    <mergeCell ref="C212:C213"/>
    <mergeCell ref="D212:D213"/>
    <mergeCell ref="E212:E213"/>
    <mergeCell ref="F212:H212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  <mergeCell ref="A37:A38"/>
    <mergeCell ref="B37:B38"/>
    <mergeCell ref="C37:C38"/>
    <mergeCell ref="D37:D38"/>
    <mergeCell ref="E37:E38"/>
  </mergeCells>
  <conditionalFormatting sqref="F35">
    <cfRule type="cellIs" dxfId="109" priority="111" operator="notEqual">
      <formula>$D$35</formula>
    </cfRule>
    <cfRule type="cellIs" dxfId="108" priority="112" operator="equal">
      <formula>$D$35</formula>
    </cfRule>
  </conditionalFormatting>
  <conditionalFormatting sqref="G35:H35">
    <cfRule type="cellIs" dxfId="107" priority="103" operator="equal">
      <formula>$F$35</formula>
    </cfRule>
    <cfRule type="cellIs" dxfId="106" priority="104" operator="notEqual">
      <formula>$F$35</formula>
    </cfRule>
  </conditionalFormatting>
  <conditionalFormatting sqref="O35">
    <cfRule type="cellIs" dxfId="105" priority="101" operator="notEqual">
      <formula>$D$35</formula>
    </cfRule>
    <cfRule type="cellIs" dxfId="104" priority="102" operator="equal">
      <formula>$D$35</formula>
    </cfRule>
  </conditionalFormatting>
  <conditionalFormatting sqref="P35:Q35">
    <cfRule type="cellIs" dxfId="103" priority="99" operator="equal">
      <formula>$F$35</formula>
    </cfRule>
    <cfRule type="cellIs" dxfId="102" priority="100" operator="notEqual">
      <formula>$F$35</formula>
    </cfRule>
  </conditionalFormatting>
  <conditionalFormatting sqref="Y16:Z16">
    <cfRule type="cellIs" dxfId="101" priority="89" operator="equal">
      <formula>$X$16</formula>
    </cfRule>
    <cfRule type="cellIs" dxfId="100" priority="90" operator="notEqual">
      <formula>$X$16</formula>
    </cfRule>
  </conditionalFormatting>
  <conditionalFormatting sqref="F70">
    <cfRule type="cellIs" dxfId="99" priority="87" operator="notEqual">
      <formula>$D$35</formula>
    </cfRule>
    <cfRule type="cellIs" dxfId="98" priority="88" operator="equal">
      <formula>$D$35</formula>
    </cfRule>
  </conditionalFormatting>
  <conditionalFormatting sqref="G70:H70">
    <cfRule type="cellIs" dxfId="97" priority="85" operator="equal">
      <formula>$F$35</formula>
    </cfRule>
    <cfRule type="cellIs" dxfId="96" priority="86" operator="notEqual">
      <formula>$F$35</formula>
    </cfRule>
  </conditionalFormatting>
  <conditionalFormatting sqref="F105">
    <cfRule type="cellIs" dxfId="95" priority="83" operator="notEqual">
      <formula>$D$35</formula>
    </cfRule>
    <cfRule type="cellIs" dxfId="94" priority="84" operator="equal">
      <formula>$D$35</formula>
    </cfRule>
  </conditionalFormatting>
  <conditionalFormatting sqref="G105:H105">
    <cfRule type="cellIs" dxfId="93" priority="81" operator="equal">
      <formula>$F$35</formula>
    </cfRule>
    <cfRule type="cellIs" dxfId="92" priority="82" operator="notEqual">
      <formula>$F$35</formula>
    </cfRule>
  </conditionalFormatting>
  <conditionalFormatting sqref="F140">
    <cfRule type="cellIs" dxfId="91" priority="79" operator="notEqual">
      <formula>$D$35</formula>
    </cfRule>
    <cfRule type="cellIs" dxfId="90" priority="80" operator="equal">
      <formula>$D$35</formula>
    </cfRule>
  </conditionalFormatting>
  <conditionalFormatting sqref="G140:H140">
    <cfRule type="cellIs" dxfId="89" priority="77" operator="equal">
      <formula>$F$35</formula>
    </cfRule>
    <cfRule type="cellIs" dxfId="88" priority="78" operator="notEqual">
      <formula>$F$35</formula>
    </cfRule>
  </conditionalFormatting>
  <conditionalFormatting sqref="F175">
    <cfRule type="cellIs" dxfId="87" priority="75" operator="notEqual">
      <formula>$D$35</formula>
    </cfRule>
    <cfRule type="cellIs" dxfId="86" priority="76" operator="equal">
      <formula>$D$35</formula>
    </cfRule>
  </conditionalFormatting>
  <conditionalFormatting sqref="G175:H175">
    <cfRule type="cellIs" dxfId="85" priority="73" operator="equal">
      <formula>$F$35</formula>
    </cfRule>
    <cfRule type="cellIs" dxfId="84" priority="74" operator="notEqual">
      <formula>$F$35</formula>
    </cfRule>
  </conditionalFormatting>
  <conditionalFormatting sqref="P280:Q280">
    <cfRule type="cellIs" dxfId="83" priority="29" operator="equal">
      <formula>$F$35</formula>
    </cfRule>
    <cfRule type="cellIs" dxfId="82" priority="30" operator="notEqual">
      <formula>$F$35</formula>
    </cfRule>
  </conditionalFormatting>
  <conditionalFormatting sqref="O70">
    <cfRule type="cellIs" dxfId="81" priority="55" operator="notEqual">
      <formula>$D$35</formula>
    </cfRule>
    <cfRule type="cellIs" dxfId="80" priority="56" operator="equal">
      <formula>$D$35</formula>
    </cfRule>
  </conditionalFormatting>
  <conditionalFormatting sqref="P70:Q70">
    <cfRule type="cellIs" dxfId="79" priority="53" operator="equal">
      <formula>$F$35</formula>
    </cfRule>
    <cfRule type="cellIs" dxfId="78" priority="54" operator="notEqual">
      <formula>$F$35</formula>
    </cfRule>
  </conditionalFormatting>
  <conditionalFormatting sqref="O105">
    <cfRule type="cellIs" dxfId="77" priority="51" operator="notEqual">
      <formula>$D$35</formula>
    </cfRule>
    <cfRule type="cellIs" dxfId="76" priority="52" operator="equal">
      <formula>$D$35</formula>
    </cfRule>
  </conditionalFormatting>
  <conditionalFormatting sqref="P105:Q105">
    <cfRule type="cellIs" dxfId="75" priority="49" operator="equal">
      <formula>$F$35</formula>
    </cfRule>
    <cfRule type="cellIs" dxfId="74" priority="50" operator="notEqual">
      <formula>$F$35</formula>
    </cfRule>
  </conditionalFormatting>
  <conditionalFormatting sqref="O140">
    <cfRule type="cellIs" dxfId="73" priority="47" operator="notEqual">
      <formula>$D$35</formula>
    </cfRule>
    <cfRule type="cellIs" dxfId="72" priority="48" operator="equal">
      <formula>$D$35</formula>
    </cfRule>
  </conditionalFormatting>
  <conditionalFormatting sqref="P140:Q140">
    <cfRule type="cellIs" dxfId="71" priority="45" operator="equal">
      <formula>$F$35</formula>
    </cfRule>
    <cfRule type="cellIs" dxfId="70" priority="46" operator="notEqual">
      <formula>$F$35</formula>
    </cfRule>
  </conditionalFormatting>
  <conditionalFormatting sqref="O175">
    <cfRule type="cellIs" dxfId="69" priority="43" operator="notEqual">
      <formula>$D$35</formula>
    </cfRule>
    <cfRule type="cellIs" dxfId="68" priority="44" operator="equal">
      <formula>$D$35</formula>
    </cfRule>
  </conditionalFormatting>
  <conditionalFormatting sqref="P175:Q175">
    <cfRule type="cellIs" dxfId="67" priority="41" operator="equal">
      <formula>$F$35</formula>
    </cfRule>
    <cfRule type="cellIs" dxfId="66" priority="42" operator="notEqual">
      <formula>$F$35</formula>
    </cfRule>
  </conditionalFormatting>
  <conditionalFormatting sqref="O210">
    <cfRule type="cellIs" dxfId="65" priority="39" operator="notEqual">
      <formula>$D$35</formula>
    </cfRule>
    <cfRule type="cellIs" dxfId="64" priority="40" operator="equal">
      <formula>$D$35</formula>
    </cfRule>
  </conditionalFormatting>
  <conditionalFormatting sqref="P210:Q210">
    <cfRule type="cellIs" dxfId="63" priority="37" operator="equal">
      <formula>$F$35</formula>
    </cfRule>
    <cfRule type="cellIs" dxfId="62" priority="38" operator="notEqual">
      <formula>$F$35</formula>
    </cfRule>
  </conditionalFormatting>
  <conditionalFormatting sqref="O245">
    <cfRule type="cellIs" dxfId="61" priority="35" operator="notEqual">
      <formula>$D$35</formula>
    </cfRule>
    <cfRule type="cellIs" dxfId="60" priority="36" operator="equal">
      <formula>$D$35</formula>
    </cfRule>
  </conditionalFormatting>
  <conditionalFormatting sqref="P245:Q245">
    <cfRule type="cellIs" dxfId="59" priority="33" operator="equal">
      <formula>$F$35</formula>
    </cfRule>
    <cfRule type="cellIs" dxfId="58" priority="34" operator="notEqual">
      <formula>$F$35</formula>
    </cfRule>
  </conditionalFormatting>
  <conditionalFormatting sqref="O280">
    <cfRule type="cellIs" dxfId="57" priority="31" operator="notEqual">
      <formula>$D$35</formula>
    </cfRule>
    <cfRule type="cellIs" dxfId="56" priority="32" operator="equal">
      <formula>$D$35</formula>
    </cfRule>
  </conditionalFormatting>
  <conditionalFormatting sqref="Y51:Z51">
    <cfRule type="cellIs" dxfId="55" priority="27" operator="equal">
      <formula>$X$16</formula>
    </cfRule>
    <cfRule type="cellIs" dxfId="54" priority="28" operator="notEqual">
      <formula>$X$16</formula>
    </cfRule>
  </conditionalFormatting>
  <conditionalFormatting sqref="Y86:Z86">
    <cfRule type="cellIs" dxfId="53" priority="25" operator="equal">
      <formula>$X$16</formula>
    </cfRule>
    <cfRule type="cellIs" dxfId="52" priority="26" operator="notEqual">
      <formula>$X$16</formula>
    </cfRule>
  </conditionalFormatting>
  <conditionalFormatting sqref="Y121:Z121">
    <cfRule type="cellIs" dxfId="51" priority="23" operator="equal">
      <formula>$X$16</formula>
    </cfRule>
    <cfRule type="cellIs" dxfId="50" priority="24" operator="notEqual">
      <formula>$X$16</formula>
    </cfRule>
  </conditionalFormatting>
  <conditionalFormatting sqref="F210:H210">
    <cfRule type="cellIs" dxfId="49" priority="21" operator="notEqual">
      <formula>$D$210</formula>
    </cfRule>
    <cfRule type="cellIs" dxfId="48" priority="22" operator="equal">
      <formula>$D$210</formula>
    </cfRule>
  </conditionalFormatting>
  <conditionalFormatting sqref="AG35:AI35">
    <cfRule type="cellIs" dxfId="47" priority="19" operator="notEqual">
      <formula>$AE$35</formula>
    </cfRule>
    <cfRule type="cellIs" dxfId="46" priority="20" operator="equal">
      <formula>$AE$35</formula>
    </cfRule>
  </conditionalFormatting>
  <conditionalFormatting sqref="AG70:AI70">
    <cfRule type="cellIs" dxfId="45" priority="17" operator="notEqual">
      <formula>$AE$70</formula>
    </cfRule>
    <cfRule type="cellIs" dxfId="44" priority="18" operator="equal">
      <formula>$AE$70</formula>
    </cfRule>
  </conditionalFormatting>
  <conditionalFormatting sqref="AG105:AI105">
    <cfRule type="cellIs" dxfId="43" priority="15" operator="notEqual">
      <formula>$AE$105</formula>
    </cfRule>
    <cfRule type="cellIs" dxfId="42" priority="16" operator="equal">
      <formula>$AE$105</formula>
    </cfRule>
  </conditionalFormatting>
  <conditionalFormatting sqref="AG140:AI140">
    <cfRule type="cellIs" dxfId="41" priority="13" operator="notEqual">
      <formula>$AE$140</formula>
    </cfRule>
    <cfRule type="cellIs" dxfId="40" priority="14" operator="equal">
      <formula>$AE$140</formula>
    </cfRule>
  </conditionalFormatting>
  <conditionalFormatting sqref="F245">
    <cfRule type="cellIs" dxfId="23" priority="9" operator="notEqual">
      <formula>$D$245</formula>
    </cfRule>
    <cfRule type="cellIs" dxfId="22" priority="10" operator="equal">
      <formula>$D$245</formula>
    </cfRule>
  </conditionalFormatting>
  <conditionalFormatting sqref="G245:H245">
    <cfRule type="cellIs" dxfId="21" priority="7" operator="equal">
      <formula>$D$245</formula>
    </cfRule>
    <cfRule type="cellIs" dxfId="20" priority="8" operator="notEqual">
      <formula>$D$245</formula>
    </cfRule>
  </conditionalFormatting>
  <conditionalFormatting sqref="G280">
    <cfRule type="cellIs" dxfId="19" priority="5" operator="equal">
      <formula>$D$280</formula>
    </cfRule>
    <cfRule type="cellIs" dxfId="18" priority="6" operator="notEqual">
      <formula>$D$280</formula>
    </cfRule>
  </conditionalFormatting>
  <conditionalFormatting sqref="F280">
    <cfRule type="cellIs" dxfId="17" priority="3" operator="equal">
      <formula>$D$280</formula>
    </cfRule>
    <cfRule type="cellIs" dxfId="16" priority="4" operator="notEqual">
      <formula>$D$280</formula>
    </cfRule>
  </conditionalFormatting>
  <conditionalFormatting sqref="H280">
    <cfRule type="cellIs" dxfId="15" priority="1" operator="notEqual">
      <formula>$D$280</formula>
    </cfRule>
    <cfRule type="cellIs" dxfId="14" priority="2" operator="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2" t="s">
        <v>87</v>
      </c>
      <c r="B1" s="252"/>
      <c r="C1" s="252"/>
      <c r="D1" s="252"/>
      <c r="E1" s="252"/>
      <c r="F1" s="252"/>
      <c r="G1" s="252"/>
      <c r="H1" s="252"/>
    </row>
    <row r="2" spans="1:8" ht="15.75" customHeight="1" x14ac:dyDescent="0.25">
      <c r="A2" s="245" t="s">
        <v>40</v>
      </c>
      <c r="B2" s="247" t="s">
        <v>41</v>
      </c>
      <c r="C2" s="247" t="s">
        <v>42</v>
      </c>
      <c r="D2" s="247" t="s">
        <v>43</v>
      </c>
      <c r="E2" s="247" t="s">
        <v>44</v>
      </c>
      <c r="F2" s="249" t="s">
        <v>59</v>
      </c>
      <c r="G2" s="249"/>
      <c r="H2" s="250"/>
    </row>
    <row r="3" spans="1:8" ht="39" thickBot="1" x14ac:dyDescent="0.3">
      <c r="A3" s="246"/>
      <c r="B3" s="248"/>
      <c r="C3" s="248"/>
      <c r="D3" s="248"/>
      <c r="E3" s="248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5" t="s">
        <v>40</v>
      </c>
      <c r="B37" s="247" t="s">
        <v>41</v>
      </c>
      <c r="C37" s="247" t="s">
        <v>42</v>
      </c>
      <c r="D37" s="247" t="s">
        <v>43</v>
      </c>
      <c r="E37" s="247" t="s">
        <v>44</v>
      </c>
      <c r="F37" s="249" t="s">
        <v>60</v>
      </c>
      <c r="G37" s="249"/>
      <c r="H37" s="250"/>
    </row>
    <row r="38" spans="1:8" ht="39" thickBot="1" x14ac:dyDescent="0.3">
      <c r="A38" s="246"/>
      <c r="B38" s="248"/>
      <c r="C38" s="248"/>
      <c r="D38" s="248"/>
      <c r="E38" s="248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5" t="s">
        <v>40</v>
      </c>
      <c r="B72" s="247" t="s">
        <v>41</v>
      </c>
      <c r="C72" s="247" t="s">
        <v>42</v>
      </c>
      <c r="D72" s="247" t="s">
        <v>43</v>
      </c>
      <c r="E72" s="247" t="s">
        <v>44</v>
      </c>
      <c r="F72" s="249" t="s">
        <v>61</v>
      </c>
      <c r="G72" s="249"/>
      <c r="H72" s="250"/>
    </row>
    <row r="73" spans="1:8" ht="39" thickBot="1" x14ac:dyDescent="0.3">
      <c r="A73" s="246"/>
      <c r="B73" s="248"/>
      <c r="C73" s="248"/>
      <c r="D73" s="248"/>
      <c r="E73" s="248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5" t="s">
        <v>40</v>
      </c>
      <c r="B107" s="247" t="s">
        <v>41</v>
      </c>
      <c r="C107" s="247" t="s">
        <v>42</v>
      </c>
      <c r="D107" s="247" t="s">
        <v>43</v>
      </c>
      <c r="E107" s="247" t="s">
        <v>44</v>
      </c>
      <c r="F107" s="249" t="s">
        <v>64</v>
      </c>
      <c r="G107" s="249"/>
      <c r="H107" s="250"/>
    </row>
    <row r="108" spans="1:8" ht="39" thickBot="1" x14ac:dyDescent="0.3">
      <c r="A108" s="246"/>
      <c r="B108" s="248"/>
      <c r="C108" s="248"/>
      <c r="D108" s="248"/>
      <c r="E108" s="248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5" t="s">
        <v>40</v>
      </c>
      <c r="B142" s="247" t="s">
        <v>41</v>
      </c>
      <c r="C142" s="247" t="s">
        <v>42</v>
      </c>
      <c r="D142" s="247" t="s">
        <v>43</v>
      </c>
      <c r="E142" s="247" t="s">
        <v>44</v>
      </c>
      <c r="F142" s="249" t="s">
        <v>63</v>
      </c>
      <c r="G142" s="249"/>
      <c r="H142" s="250"/>
    </row>
    <row r="143" spans="1:8" ht="39" thickBot="1" x14ac:dyDescent="0.3">
      <c r="A143" s="246"/>
      <c r="B143" s="248"/>
      <c r="C143" s="248"/>
      <c r="D143" s="248"/>
      <c r="E143" s="248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5" t="s">
        <v>40</v>
      </c>
      <c r="B177" s="247" t="s">
        <v>41</v>
      </c>
      <c r="C177" s="247" t="s">
        <v>42</v>
      </c>
      <c r="D177" s="247" t="s">
        <v>43</v>
      </c>
      <c r="E177" s="247" t="s">
        <v>44</v>
      </c>
      <c r="F177" s="249" t="s">
        <v>62</v>
      </c>
      <c r="G177" s="249"/>
      <c r="H177" s="250"/>
    </row>
    <row r="178" spans="1:8" ht="39" thickBot="1" x14ac:dyDescent="0.3">
      <c r="A178" s="246"/>
      <c r="B178" s="248"/>
      <c r="C178" s="248"/>
      <c r="D178" s="248"/>
      <c r="E178" s="248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5" t="s">
        <v>40</v>
      </c>
      <c r="B212" s="247" t="s">
        <v>41</v>
      </c>
      <c r="C212" s="247" t="s">
        <v>42</v>
      </c>
      <c r="D212" s="247" t="s">
        <v>43</v>
      </c>
      <c r="E212" s="247" t="s">
        <v>44</v>
      </c>
      <c r="F212" s="249" t="s">
        <v>69</v>
      </c>
      <c r="G212" s="249"/>
      <c r="H212" s="250"/>
    </row>
    <row r="213" spans="1:8" ht="39" thickBot="1" x14ac:dyDescent="0.3">
      <c r="A213" s="246"/>
      <c r="B213" s="248"/>
      <c r="C213" s="248"/>
      <c r="D213" s="248"/>
      <c r="E213" s="248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5" t="s">
        <v>40</v>
      </c>
      <c r="B247" s="247" t="s">
        <v>41</v>
      </c>
      <c r="C247" s="247" t="s">
        <v>42</v>
      </c>
      <c r="D247" s="247" t="s">
        <v>43</v>
      </c>
      <c r="E247" s="247" t="s">
        <v>44</v>
      </c>
      <c r="F247" s="249" t="s">
        <v>68</v>
      </c>
      <c r="G247" s="249"/>
      <c r="H247" s="250"/>
    </row>
    <row r="248" spans="1:8" ht="39" thickBot="1" x14ac:dyDescent="0.3">
      <c r="A248" s="246"/>
      <c r="B248" s="248"/>
      <c r="C248" s="248"/>
      <c r="D248" s="248"/>
      <c r="E248" s="248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39" priority="17" operator="notEqual">
      <formula>$D$35</formula>
    </cfRule>
    <cfRule type="cellIs" dxfId="38" priority="18" operator="equal">
      <formula>$D$35</formula>
    </cfRule>
  </conditionalFormatting>
  <conditionalFormatting sqref="F70:H70">
    <cfRule type="cellIs" dxfId="37" priority="13" operator="notEqual">
      <formula>$D$70</formula>
    </cfRule>
    <cfRule type="cellIs" dxfId="36" priority="14" operator="equal">
      <formula>$D$70</formula>
    </cfRule>
  </conditionalFormatting>
  <conditionalFormatting sqref="F105:H105">
    <cfRule type="cellIs" dxfId="35" priority="11" operator="notEqual">
      <formula>$D$105</formula>
    </cfRule>
    <cfRule type="cellIs" dxfId="34" priority="12" operator="equal">
      <formula>$D$105</formula>
    </cfRule>
  </conditionalFormatting>
  <conditionalFormatting sqref="F140:H140">
    <cfRule type="cellIs" dxfId="33" priority="9" operator="notEqual">
      <formula>$D$140</formula>
    </cfRule>
    <cfRule type="cellIs" dxfId="32" priority="10" operator="equal">
      <formula>$D$140</formula>
    </cfRule>
  </conditionalFormatting>
  <conditionalFormatting sqref="F175:H175">
    <cfRule type="cellIs" dxfId="31" priority="7" operator="notEqual">
      <formula>$D$175</formula>
    </cfRule>
    <cfRule type="cellIs" dxfId="30" priority="8" operator="equal">
      <formula>$D$175</formula>
    </cfRule>
  </conditionalFormatting>
  <conditionalFormatting sqref="F210:H210">
    <cfRule type="cellIs" dxfId="29" priority="5" operator="notEqual">
      <formula>$D$210</formula>
    </cfRule>
    <cfRule type="cellIs" dxfId="28" priority="6" operator="equal">
      <formula>$D$210</formula>
    </cfRule>
  </conditionalFormatting>
  <conditionalFormatting sqref="F245:H245">
    <cfRule type="cellIs" dxfId="27" priority="3" operator="notEqual">
      <formula>$D$245</formula>
    </cfRule>
    <cfRule type="cellIs" dxfId="26" priority="4" operator="equal">
      <formula>$D$245</formula>
    </cfRule>
  </conditionalFormatting>
  <conditionalFormatting sqref="F280:H280">
    <cfRule type="cellIs" dxfId="25" priority="1" operator="notEqual">
      <formula>$D$280</formula>
    </cfRule>
    <cfRule type="cellIs" dxfId="24" priority="2" operator="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2024-09-25T16:46:29Z</cp:lastPrinted>
  <dcterms:created xsi:type="dcterms:W3CDTF">2019-06-04T14:51:36Z</dcterms:created>
  <dcterms:modified xsi:type="dcterms:W3CDTF">2024-09-25T17:05:44Z</dcterms:modified>
</cp:coreProperties>
</file>